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3a\Private\ВНЕСЕНИЕ ИЗМЕНЕНИЙ В БЮДЖЕТ\Внесение изменений в бюджет 2018-2020 годов\01. Февраль-март\вариант без 108 697,4\"/>
    </mc:Choice>
  </mc:AlternateContent>
  <bookViews>
    <workbookView xWindow="0" yWindow="0" windowWidth="10455" windowHeight="9345"/>
  </bookViews>
  <sheets>
    <sheet name="Субвенции на 2019 год" sheetId="2" r:id="rId1"/>
  </sheets>
  <definedNames>
    <definedName name="_xlnm.Print_Titles" localSheetId="0">'Субвенции на 2019 год'!$A:$A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J11" i="2" l="1"/>
  <c r="FJ12" i="2"/>
  <c r="FJ13" i="2"/>
  <c r="FJ14" i="2"/>
  <c r="FJ15" i="2"/>
  <c r="FJ16" i="2"/>
  <c r="FJ17" i="2"/>
  <c r="FJ18" i="2"/>
  <c r="FJ19" i="2"/>
  <c r="FJ20" i="2"/>
  <c r="FJ21" i="2"/>
  <c r="FJ22" i="2"/>
  <c r="FJ23" i="2"/>
  <c r="FJ24" i="2"/>
  <c r="FJ25" i="2"/>
  <c r="FJ26" i="2"/>
  <c r="FJ27" i="2"/>
  <c r="FJ28" i="2"/>
  <c r="FJ29" i="2"/>
  <c r="FJ30" i="2"/>
  <c r="FJ31" i="2"/>
  <c r="FJ10" i="2"/>
  <c r="FM11" i="2"/>
  <c r="FM12" i="2"/>
  <c r="FM13" i="2"/>
  <c r="FM14" i="2"/>
  <c r="FM15" i="2"/>
  <c r="FM16" i="2"/>
  <c r="FM17" i="2"/>
  <c r="FM18" i="2"/>
  <c r="FM19" i="2"/>
  <c r="FM20" i="2"/>
  <c r="FM21" i="2"/>
  <c r="FM22" i="2"/>
  <c r="FM23" i="2"/>
  <c r="FM24" i="2"/>
  <c r="FM25" i="2"/>
  <c r="FM26" i="2"/>
  <c r="FM27" i="2"/>
  <c r="FM28" i="2"/>
  <c r="FM29" i="2"/>
  <c r="FM30" i="2"/>
  <c r="FM31" i="2"/>
  <c r="FM10" i="2"/>
  <c r="FP11" i="2"/>
  <c r="FP12" i="2"/>
  <c r="FP13" i="2"/>
  <c r="FP14" i="2"/>
  <c r="FP15" i="2"/>
  <c r="FP16" i="2"/>
  <c r="FP17" i="2"/>
  <c r="FP18" i="2"/>
  <c r="FP19" i="2"/>
  <c r="FP20" i="2"/>
  <c r="FP21" i="2"/>
  <c r="FP22" i="2"/>
  <c r="FP23" i="2"/>
  <c r="FP24" i="2"/>
  <c r="FP25" i="2"/>
  <c r="FP26" i="2"/>
  <c r="FP27" i="2"/>
  <c r="FP28" i="2"/>
  <c r="FP29" i="2"/>
  <c r="FP30" i="2"/>
  <c r="FP31" i="2"/>
  <c r="FP10" i="2"/>
  <c r="DT11" i="2"/>
  <c r="DT12" i="2"/>
  <c r="DT13" i="2"/>
  <c r="DT14" i="2"/>
  <c r="DT15" i="2"/>
  <c r="DT16" i="2"/>
  <c r="DT17" i="2"/>
  <c r="DT18" i="2"/>
  <c r="DT19" i="2"/>
  <c r="DT20" i="2"/>
  <c r="DT21" i="2"/>
  <c r="DT22" i="2"/>
  <c r="DT23" i="2"/>
  <c r="DT24" i="2"/>
  <c r="DT25" i="2"/>
  <c r="DT26" i="2"/>
  <c r="DT27" i="2"/>
  <c r="DT28" i="2"/>
  <c r="DT29" i="2"/>
  <c r="DT30" i="2"/>
  <c r="DT31" i="2"/>
  <c r="DT10" i="2"/>
  <c r="DZ11" i="2"/>
  <c r="DZ12" i="2"/>
  <c r="DZ13" i="2"/>
  <c r="DZ14" i="2"/>
  <c r="DZ15" i="2"/>
  <c r="DZ16" i="2"/>
  <c r="DZ17" i="2"/>
  <c r="DZ18" i="2"/>
  <c r="DZ19" i="2"/>
  <c r="DZ20" i="2"/>
  <c r="DZ21" i="2"/>
  <c r="DZ22" i="2"/>
  <c r="DZ23" i="2"/>
  <c r="DZ24" i="2"/>
  <c r="DZ25" i="2"/>
  <c r="DZ26" i="2"/>
  <c r="DZ27" i="2"/>
  <c r="DZ28" i="2"/>
  <c r="DZ29" i="2"/>
  <c r="DZ30" i="2"/>
  <c r="DZ31" i="2"/>
  <c r="DZ10" i="2"/>
  <c r="CW11" i="2"/>
  <c r="CX11" i="2"/>
  <c r="CW12" i="2"/>
  <c r="CX12" i="2"/>
  <c r="CW13" i="2"/>
  <c r="CX13" i="2"/>
  <c r="CW14" i="2"/>
  <c r="CX14" i="2"/>
  <c r="CW15" i="2"/>
  <c r="CX15" i="2"/>
  <c r="CW16" i="2"/>
  <c r="CX16" i="2"/>
  <c r="CW17" i="2"/>
  <c r="CX17" i="2"/>
  <c r="CW18" i="2"/>
  <c r="CX18" i="2"/>
  <c r="CW19" i="2"/>
  <c r="CX19" i="2"/>
  <c r="CW20" i="2"/>
  <c r="CX20" i="2"/>
  <c r="CW21" i="2"/>
  <c r="CX21" i="2"/>
  <c r="CW22" i="2"/>
  <c r="CX22" i="2"/>
  <c r="CW23" i="2"/>
  <c r="CX23" i="2"/>
  <c r="CW24" i="2"/>
  <c r="CX24" i="2"/>
  <c r="CW25" i="2"/>
  <c r="CX25" i="2"/>
  <c r="CW26" i="2"/>
  <c r="CX26" i="2"/>
  <c r="CW27" i="2"/>
  <c r="CX27" i="2"/>
  <c r="CW28" i="2"/>
  <c r="CX28" i="2"/>
  <c r="CW29" i="2"/>
  <c r="CX29" i="2"/>
  <c r="CW30" i="2"/>
  <c r="CX30" i="2"/>
  <c r="CW31" i="2"/>
  <c r="CX31" i="2"/>
  <c r="CX10" i="2"/>
  <c r="CW10" i="2"/>
  <c r="DE11" i="2"/>
  <c r="DE12" i="2"/>
  <c r="DE32" i="2" s="1"/>
  <c r="DE13" i="2"/>
  <c r="DE14" i="2"/>
  <c r="DE16" i="2"/>
  <c r="DE17" i="2"/>
  <c r="DE18" i="2"/>
  <c r="DE19" i="2"/>
  <c r="DE20" i="2"/>
  <c r="DE25" i="2"/>
  <c r="DE27" i="2"/>
  <c r="DE28" i="2"/>
  <c r="DE30" i="2"/>
  <c r="DE31" i="2"/>
  <c r="DE10" i="2"/>
  <c r="DC32" i="2"/>
  <c r="DD32" i="2"/>
  <c r="DB11" i="2"/>
  <c r="DB12" i="2"/>
  <c r="DB13" i="2"/>
  <c r="DB14" i="2"/>
  <c r="DB15" i="2"/>
  <c r="DB16" i="2"/>
  <c r="DB17" i="2"/>
  <c r="DB18" i="2"/>
  <c r="DB19" i="2"/>
  <c r="DB20" i="2"/>
  <c r="DB24" i="2"/>
  <c r="DB25" i="2"/>
  <c r="DB26" i="2"/>
  <c r="DB27" i="2"/>
  <c r="DB28" i="2"/>
  <c r="DB31" i="2"/>
  <c r="DB10" i="2"/>
  <c r="BL11" i="2"/>
  <c r="BL12" i="2"/>
  <c r="BL13" i="2"/>
  <c r="BL14" i="2"/>
  <c r="BL15" i="2"/>
  <c r="BL16" i="2"/>
  <c r="BL17" i="2"/>
  <c r="BL18" i="2"/>
  <c r="BL19" i="2"/>
  <c r="BL20" i="2"/>
  <c r="BL21" i="2"/>
  <c r="BL22" i="2"/>
  <c r="BL23" i="2"/>
  <c r="BL24" i="2"/>
  <c r="BL25" i="2"/>
  <c r="BL26" i="2"/>
  <c r="BL27" i="2"/>
  <c r="BL28" i="2"/>
  <c r="BL29" i="2"/>
  <c r="BL30" i="2"/>
  <c r="BL31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10" i="2"/>
  <c r="Y11" i="2" l="1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FC11" i="2" l="1"/>
  <c r="FD11" i="2"/>
  <c r="FC12" i="2"/>
  <c r="FD12" i="2"/>
  <c r="FC13" i="2"/>
  <c r="FD13" i="2"/>
  <c r="FC14" i="2"/>
  <c r="FD14" i="2"/>
  <c r="FC15" i="2"/>
  <c r="FD15" i="2"/>
  <c r="FC16" i="2"/>
  <c r="FD16" i="2"/>
  <c r="FC17" i="2"/>
  <c r="FD17" i="2"/>
  <c r="FC18" i="2"/>
  <c r="FD18" i="2"/>
  <c r="FC19" i="2"/>
  <c r="FD19" i="2"/>
  <c r="FB20" i="2"/>
  <c r="FC20" i="2"/>
  <c r="FD20" i="2"/>
  <c r="FB21" i="2"/>
  <c r="FC21" i="2"/>
  <c r="FD21" i="2"/>
  <c r="FB22" i="2"/>
  <c r="FC22" i="2"/>
  <c r="FD22" i="2"/>
  <c r="FB23" i="2"/>
  <c r="FC23" i="2"/>
  <c r="FD23" i="2"/>
  <c r="FB24" i="2"/>
  <c r="FC24" i="2"/>
  <c r="FD24" i="2"/>
  <c r="FB25" i="2"/>
  <c r="FC25" i="2"/>
  <c r="FD25" i="2"/>
  <c r="FB26" i="2"/>
  <c r="FC26" i="2"/>
  <c r="FD26" i="2"/>
  <c r="FB27" i="2"/>
  <c r="FC27" i="2"/>
  <c r="FD27" i="2"/>
  <c r="FB28" i="2"/>
  <c r="FC28" i="2"/>
  <c r="FD28" i="2"/>
  <c r="FB29" i="2"/>
  <c r="FC29" i="2"/>
  <c r="FD29" i="2"/>
  <c r="FB30" i="2"/>
  <c r="FC30" i="2"/>
  <c r="FD30" i="2"/>
  <c r="FB31" i="2"/>
  <c r="FC31" i="2"/>
  <c r="FD31" i="2"/>
  <c r="FC10" i="2"/>
  <c r="FD10" i="2"/>
  <c r="ES11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U10" i="2"/>
  <c r="ES10" i="2"/>
  <c r="EP11" i="2"/>
  <c r="EQ11" i="2"/>
  <c r="ER11" i="2"/>
  <c r="EP12" i="2"/>
  <c r="EQ12" i="2"/>
  <c r="ER12" i="2"/>
  <c r="EP13" i="2"/>
  <c r="EQ13" i="2"/>
  <c r="ER13" i="2"/>
  <c r="EP14" i="2"/>
  <c r="EQ14" i="2"/>
  <c r="ER14" i="2"/>
  <c r="EP15" i="2"/>
  <c r="EQ15" i="2"/>
  <c r="ER15" i="2"/>
  <c r="EP16" i="2"/>
  <c r="EQ16" i="2"/>
  <c r="ER16" i="2"/>
  <c r="EP17" i="2"/>
  <c r="EQ17" i="2"/>
  <c r="ER17" i="2"/>
  <c r="EP18" i="2"/>
  <c r="EQ18" i="2"/>
  <c r="ER18" i="2"/>
  <c r="EP19" i="2"/>
  <c r="EQ19" i="2"/>
  <c r="ER19" i="2"/>
  <c r="EP20" i="2"/>
  <c r="EQ20" i="2"/>
  <c r="ER20" i="2"/>
  <c r="EP21" i="2"/>
  <c r="EQ21" i="2"/>
  <c r="ER21" i="2"/>
  <c r="EP22" i="2"/>
  <c r="EQ22" i="2"/>
  <c r="ER22" i="2"/>
  <c r="EP23" i="2"/>
  <c r="EQ23" i="2"/>
  <c r="ER23" i="2"/>
  <c r="EP24" i="2"/>
  <c r="EQ24" i="2"/>
  <c r="ER24" i="2"/>
  <c r="EP25" i="2"/>
  <c r="EQ25" i="2"/>
  <c r="ER25" i="2"/>
  <c r="EP26" i="2"/>
  <c r="EQ26" i="2"/>
  <c r="ER26" i="2"/>
  <c r="EP27" i="2"/>
  <c r="EQ27" i="2"/>
  <c r="ER27" i="2"/>
  <c r="EP28" i="2"/>
  <c r="EQ28" i="2"/>
  <c r="ER28" i="2"/>
  <c r="EP29" i="2"/>
  <c r="EQ29" i="2"/>
  <c r="ER29" i="2"/>
  <c r="EP30" i="2"/>
  <c r="EQ30" i="2"/>
  <c r="ER30" i="2"/>
  <c r="EP31" i="2"/>
  <c r="EQ31" i="2"/>
  <c r="ER31" i="2"/>
  <c r="EQ10" i="2"/>
  <c r="ER10" i="2"/>
  <c r="EP10" i="2"/>
  <c r="EK11" i="2"/>
  <c r="EL11" i="2"/>
  <c r="EK12" i="2"/>
  <c r="EL12" i="2"/>
  <c r="EK13" i="2"/>
  <c r="EL13" i="2"/>
  <c r="EK14" i="2"/>
  <c r="EL14" i="2"/>
  <c r="EK15" i="2"/>
  <c r="EL15" i="2"/>
  <c r="EK16" i="2"/>
  <c r="EL16" i="2"/>
  <c r="EK17" i="2"/>
  <c r="EL17" i="2"/>
  <c r="EK18" i="2"/>
  <c r="EL18" i="2"/>
  <c r="EK19" i="2"/>
  <c r="EL19" i="2"/>
  <c r="EK20" i="2"/>
  <c r="EL20" i="2"/>
  <c r="EK21" i="2"/>
  <c r="EL21" i="2"/>
  <c r="EK22" i="2"/>
  <c r="EL22" i="2"/>
  <c r="EJ23" i="2"/>
  <c r="EK23" i="2"/>
  <c r="EL23" i="2"/>
  <c r="EJ24" i="2"/>
  <c r="EK24" i="2"/>
  <c r="EL24" i="2"/>
  <c r="EJ25" i="2"/>
  <c r="EK25" i="2"/>
  <c r="EL25" i="2"/>
  <c r="EJ26" i="2"/>
  <c r="EK26" i="2"/>
  <c r="EL26" i="2"/>
  <c r="EJ27" i="2"/>
  <c r="EK27" i="2"/>
  <c r="EL27" i="2"/>
  <c r="EJ28" i="2"/>
  <c r="EK28" i="2"/>
  <c r="EL28" i="2"/>
  <c r="EJ29" i="2"/>
  <c r="EK29" i="2"/>
  <c r="EL29" i="2"/>
  <c r="EJ30" i="2"/>
  <c r="EK30" i="2"/>
  <c r="EL30" i="2"/>
  <c r="EJ31" i="2"/>
  <c r="EK31" i="2"/>
  <c r="EL31" i="2"/>
  <c r="EK10" i="2"/>
  <c r="EL10" i="2"/>
  <c r="ED11" i="2"/>
  <c r="EE11" i="2"/>
  <c r="EF11" i="2"/>
  <c r="ED12" i="2"/>
  <c r="EE12" i="2"/>
  <c r="EF12" i="2"/>
  <c r="ED13" i="2"/>
  <c r="EE13" i="2"/>
  <c r="EF13" i="2"/>
  <c r="ED14" i="2"/>
  <c r="EE14" i="2"/>
  <c r="EF14" i="2"/>
  <c r="ED15" i="2"/>
  <c r="EE15" i="2"/>
  <c r="EF15" i="2"/>
  <c r="ED16" i="2"/>
  <c r="EE16" i="2"/>
  <c r="EF16" i="2"/>
  <c r="ED17" i="2"/>
  <c r="EE17" i="2"/>
  <c r="EF17" i="2"/>
  <c r="ED18" i="2"/>
  <c r="EE18" i="2"/>
  <c r="EF18" i="2"/>
  <c r="ED19" i="2"/>
  <c r="EE19" i="2"/>
  <c r="EF19" i="2"/>
  <c r="ED20" i="2"/>
  <c r="EE20" i="2"/>
  <c r="EF20" i="2"/>
  <c r="ED21" i="2"/>
  <c r="EE21" i="2"/>
  <c r="EF21" i="2"/>
  <c r="ED22" i="2"/>
  <c r="EE22" i="2"/>
  <c r="EF22" i="2"/>
  <c r="ED23" i="2"/>
  <c r="EE23" i="2"/>
  <c r="EF23" i="2"/>
  <c r="ED24" i="2"/>
  <c r="EE24" i="2"/>
  <c r="EF24" i="2"/>
  <c r="ED25" i="2"/>
  <c r="EE25" i="2"/>
  <c r="EF25" i="2"/>
  <c r="ED26" i="2"/>
  <c r="EE26" i="2"/>
  <c r="EF26" i="2"/>
  <c r="ED27" i="2"/>
  <c r="EE27" i="2"/>
  <c r="EF27" i="2"/>
  <c r="ED28" i="2"/>
  <c r="EE28" i="2"/>
  <c r="EF28" i="2"/>
  <c r="ED29" i="2"/>
  <c r="EE29" i="2"/>
  <c r="EF29" i="2"/>
  <c r="ED30" i="2"/>
  <c r="EE30" i="2"/>
  <c r="EF30" i="2"/>
  <c r="ED31" i="2"/>
  <c r="EE31" i="2"/>
  <c r="EF31" i="2"/>
  <c r="EE10" i="2"/>
  <c r="EF10" i="2"/>
  <c r="ED10" i="2"/>
  <c r="DU11" i="2"/>
  <c r="DV11" i="2"/>
  <c r="DW11" i="2"/>
  <c r="DU12" i="2"/>
  <c r="DV12" i="2"/>
  <c r="DW12" i="2"/>
  <c r="DU13" i="2"/>
  <c r="DV13" i="2"/>
  <c r="DW13" i="2"/>
  <c r="DU14" i="2"/>
  <c r="DV14" i="2"/>
  <c r="DW14" i="2"/>
  <c r="DU15" i="2"/>
  <c r="DV15" i="2"/>
  <c r="DW15" i="2"/>
  <c r="DU16" i="2"/>
  <c r="DV16" i="2"/>
  <c r="DW16" i="2"/>
  <c r="DU17" i="2"/>
  <c r="DV17" i="2"/>
  <c r="DW17" i="2"/>
  <c r="DU18" i="2"/>
  <c r="DV18" i="2"/>
  <c r="DW18" i="2"/>
  <c r="DU19" i="2"/>
  <c r="DV19" i="2"/>
  <c r="DW19" i="2"/>
  <c r="DU20" i="2"/>
  <c r="DV20" i="2"/>
  <c r="DW20" i="2"/>
  <c r="DU21" i="2"/>
  <c r="DV21" i="2"/>
  <c r="DW21" i="2"/>
  <c r="DU22" i="2"/>
  <c r="DV22" i="2"/>
  <c r="DW22" i="2"/>
  <c r="DU23" i="2"/>
  <c r="DV23" i="2"/>
  <c r="DW23" i="2"/>
  <c r="DU24" i="2"/>
  <c r="DV24" i="2"/>
  <c r="DW24" i="2"/>
  <c r="DU25" i="2"/>
  <c r="DV25" i="2"/>
  <c r="DW25" i="2"/>
  <c r="DU26" i="2"/>
  <c r="DV26" i="2"/>
  <c r="DW26" i="2"/>
  <c r="DU27" i="2"/>
  <c r="DV27" i="2"/>
  <c r="DW27" i="2"/>
  <c r="DU28" i="2"/>
  <c r="DV28" i="2"/>
  <c r="DW28" i="2"/>
  <c r="DU29" i="2"/>
  <c r="DV29" i="2"/>
  <c r="DW29" i="2"/>
  <c r="DU30" i="2"/>
  <c r="DV30" i="2"/>
  <c r="DW30" i="2"/>
  <c r="DU31" i="2"/>
  <c r="DV31" i="2"/>
  <c r="DW31" i="2"/>
  <c r="DV10" i="2"/>
  <c r="DW10" i="2"/>
  <c r="DW32" i="2" s="1"/>
  <c r="DU10" i="2"/>
  <c r="DR11" i="2"/>
  <c r="DS11" i="2"/>
  <c r="DR12" i="2"/>
  <c r="DS12" i="2"/>
  <c r="DR13" i="2"/>
  <c r="DS13" i="2"/>
  <c r="DR14" i="2"/>
  <c r="DS14" i="2"/>
  <c r="DR15" i="2"/>
  <c r="DS15" i="2"/>
  <c r="DR16" i="2"/>
  <c r="DS16" i="2"/>
  <c r="DR17" i="2"/>
  <c r="DS17" i="2"/>
  <c r="DR18" i="2"/>
  <c r="DS18" i="2"/>
  <c r="DR19" i="2"/>
  <c r="DS19" i="2"/>
  <c r="DR20" i="2"/>
  <c r="DS20" i="2"/>
  <c r="DR21" i="2"/>
  <c r="DS21" i="2"/>
  <c r="DR22" i="2"/>
  <c r="DS22" i="2"/>
  <c r="DR23" i="2"/>
  <c r="DS23" i="2"/>
  <c r="DR24" i="2"/>
  <c r="DS24" i="2"/>
  <c r="DR25" i="2"/>
  <c r="DS25" i="2"/>
  <c r="DR26" i="2"/>
  <c r="DS26" i="2"/>
  <c r="DR27" i="2"/>
  <c r="DS27" i="2"/>
  <c r="DR28" i="2"/>
  <c r="DS28" i="2"/>
  <c r="DR29" i="2"/>
  <c r="DS29" i="2"/>
  <c r="DR30" i="2"/>
  <c r="DS30" i="2"/>
  <c r="DR31" i="2"/>
  <c r="DS31" i="2"/>
  <c r="DS10" i="2"/>
  <c r="DR10" i="2"/>
  <c r="DL11" i="2"/>
  <c r="DM11" i="2"/>
  <c r="DN11" i="2"/>
  <c r="DL12" i="2"/>
  <c r="DM12" i="2"/>
  <c r="DN12" i="2"/>
  <c r="DL13" i="2"/>
  <c r="DM13" i="2"/>
  <c r="DN13" i="2"/>
  <c r="DL14" i="2"/>
  <c r="DM14" i="2"/>
  <c r="DN14" i="2"/>
  <c r="DL15" i="2"/>
  <c r="DM15" i="2"/>
  <c r="DN15" i="2"/>
  <c r="DM16" i="2"/>
  <c r="DN16" i="2"/>
  <c r="DM17" i="2"/>
  <c r="DN17" i="2"/>
  <c r="DM18" i="2"/>
  <c r="DN18" i="2"/>
  <c r="DL19" i="2"/>
  <c r="DM19" i="2"/>
  <c r="DN19" i="2"/>
  <c r="DM20" i="2"/>
  <c r="DN20" i="2"/>
  <c r="DM21" i="2"/>
  <c r="DN21" i="2"/>
  <c r="DL22" i="2"/>
  <c r="DM22" i="2"/>
  <c r="DN22" i="2"/>
  <c r="DL23" i="2"/>
  <c r="DM23" i="2"/>
  <c r="DN23" i="2"/>
  <c r="DL24" i="2"/>
  <c r="DM24" i="2"/>
  <c r="DN24" i="2"/>
  <c r="DL25" i="2"/>
  <c r="DM25" i="2"/>
  <c r="DN25" i="2"/>
  <c r="DL26" i="2"/>
  <c r="DM26" i="2"/>
  <c r="DN26" i="2"/>
  <c r="DL27" i="2"/>
  <c r="DM27" i="2"/>
  <c r="DN27" i="2"/>
  <c r="DL28" i="2"/>
  <c r="DM28" i="2"/>
  <c r="DN28" i="2"/>
  <c r="DL29" i="2"/>
  <c r="DM29" i="2"/>
  <c r="DN29" i="2"/>
  <c r="DL30" i="2"/>
  <c r="DM30" i="2"/>
  <c r="DN30" i="2"/>
  <c r="DL31" i="2"/>
  <c r="DM31" i="2"/>
  <c r="DN31" i="2"/>
  <c r="DM10" i="2"/>
  <c r="DN10" i="2"/>
  <c r="DL10" i="2"/>
  <c r="CY11" i="2"/>
  <c r="CY12" i="2"/>
  <c r="CY13" i="2"/>
  <c r="CY14" i="2"/>
  <c r="CY15" i="2"/>
  <c r="CY16" i="2"/>
  <c r="CY17" i="2"/>
  <c r="CY18" i="2"/>
  <c r="CY19" i="2"/>
  <c r="CY20" i="2"/>
  <c r="CY24" i="2"/>
  <c r="CY25" i="2"/>
  <c r="CY26" i="2"/>
  <c r="CY27" i="2"/>
  <c r="CY28" i="2"/>
  <c r="CY31" i="2"/>
  <c r="CY10" i="2"/>
  <c r="CT11" i="2"/>
  <c r="CU11" i="2"/>
  <c r="CV11" i="2"/>
  <c r="CT12" i="2"/>
  <c r="CU12" i="2"/>
  <c r="CV12" i="2"/>
  <c r="CT13" i="2"/>
  <c r="CU13" i="2"/>
  <c r="CV13" i="2"/>
  <c r="CT14" i="2"/>
  <c r="CU14" i="2"/>
  <c r="CV14" i="2"/>
  <c r="CT15" i="2"/>
  <c r="CU15" i="2"/>
  <c r="CV15" i="2"/>
  <c r="CT16" i="2"/>
  <c r="CU16" i="2"/>
  <c r="CV16" i="2"/>
  <c r="CT17" i="2"/>
  <c r="CU17" i="2"/>
  <c r="CV17" i="2"/>
  <c r="CT18" i="2"/>
  <c r="CU18" i="2"/>
  <c r="CV18" i="2"/>
  <c r="CT19" i="2"/>
  <c r="CU19" i="2"/>
  <c r="CV19" i="2"/>
  <c r="CT20" i="2"/>
  <c r="CU20" i="2"/>
  <c r="CV20" i="2"/>
  <c r="CT21" i="2"/>
  <c r="CU21" i="2"/>
  <c r="CV21" i="2"/>
  <c r="CT22" i="2"/>
  <c r="CU22" i="2"/>
  <c r="CV22" i="2"/>
  <c r="CT23" i="2"/>
  <c r="CU23" i="2"/>
  <c r="CV23" i="2"/>
  <c r="CT24" i="2"/>
  <c r="CU24" i="2"/>
  <c r="CV24" i="2"/>
  <c r="CT25" i="2"/>
  <c r="CU25" i="2"/>
  <c r="CV25" i="2"/>
  <c r="CT26" i="2"/>
  <c r="CU26" i="2"/>
  <c r="CV26" i="2"/>
  <c r="CT27" i="2"/>
  <c r="CU27" i="2"/>
  <c r="CV27" i="2"/>
  <c r="CT28" i="2"/>
  <c r="CU28" i="2"/>
  <c r="CV28" i="2"/>
  <c r="CT29" i="2"/>
  <c r="CU29" i="2"/>
  <c r="CV29" i="2"/>
  <c r="CT30" i="2"/>
  <c r="CU30" i="2"/>
  <c r="CV30" i="2"/>
  <c r="CT31" i="2"/>
  <c r="CU31" i="2"/>
  <c r="CV31" i="2"/>
  <c r="CU10" i="2"/>
  <c r="CV10" i="2"/>
  <c r="CT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N23" i="2"/>
  <c r="CO23" i="2"/>
  <c r="CP23" i="2"/>
  <c r="CN24" i="2"/>
  <c r="CO24" i="2"/>
  <c r="CP24" i="2"/>
  <c r="CN25" i="2"/>
  <c r="CO25" i="2"/>
  <c r="CP25" i="2"/>
  <c r="CN26" i="2"/>
  <c r="CO26" i="2"/>
  <c r="CP26" i="2"/>
  <c r="CN27" i="2"/>
  <c r="CO27" i="2"/>
  <c r="CP27" i="2"/>
  <c r="CO28" i="2"/>
  <c r="CP28" i="2"/>
  <c r="CN29" i="2"/>
  <c r="CO29" i="2"/>
  <c r="CP29" i="2"/>
  <c r="CN30" i="2"/>
  <c r="CO30" i="2"/>
  <c r="CP30" i="2"/>
  <c r="CN31" i="2"/>
  <c r="CO31" i="2"/>
  <c r="CP31" i="2"/>
  <c r="CO10" i="2"/>
  <c r="CP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P19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Q10" i="2"/>
  <c r="BR10" i="2"/>
  <c r="BP10" i="2"/>
  <c r="BJ11" i="2"/>
  <c r="BK11" i="2"/>
  <c r="BJ12" i="2"/>
  <c r="BK12" i="2"/>
  <c r="BJ13" i="2"/>
  <c r="BK13" i="2"/>
  <c r="BJ14" i="2"/>
  <c r="BK14" i="2"/>
  <c r="BJ15" i="2"/>
  <c r="BK15" i="2"/>
  <c r="BJ16" i="2"/>
  <c r="BK16" i="2"/>
  <c r="BJ17" i="2"/>
  <c r="BK17" i="2"/>
  <c r="BJ18" i="2"/>
  <c r="BK18" i="2"/>
  <c r="BJ19" i="2"/>
  <c r="BK19" i="2"/>
  <c r="BJ20" i="2"/>
  <c r="BK20" i="2"/>
  <c r="BJ21" i="2"/>
  <c r="BK21" i="2"/>
  <c r="BJ22" i="2"/>
  <c r="BK22" i="2"/>
  <c r="BJ23" i="2"/>
  <c r="BK23" i="2"/>
  <c r="BJ24" i="2"/>
  <c r="BK24" i="2"/>
  <c r="BJ25" i="2"/>
  <c r="BK25" i="2"/>
  <c r="BJ26" i="2"/>
  <c r="BK26" i="2"/>
  <c r="BJ27" i="2"/>
  <c r="BK27" i="2"/>
  <c r="BJ28" i="2"/>
  <c r="BK28" i="2"/>
  <c r="BJ29" i="2"/>
  <c r="BK29" i="2"/>
  <c r="BJ30" i="2"/>
  <c r="BK30" i="2"/>
  <c r="BJ31" i="2"/>
  <c r="BK31" i="2"/>
  <c r="BK10" i="2"/>
  <c r="BL10" i="2" s="1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E27" i="2"/>
  <c r="BF27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G11" i="2"/>
  <c r="AH11" i="2"/>
  <c r="AF12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F18" i="2"/>
  <c r="AG18" i="2"/>
  <c r="AH18" i="2"/>
  <c r="AG19" i="2"/>
  <c r="AH19" i="2"/>
  <c r="AG20" i="2"/>
  <c r="AH20" i="2"/>
  <c r="AG21" i="2"/>
  <c r="AH21" i="2"/>
  <c r="AF22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G29" i="2"/>
  <c r="AH29" i="2"/>
  <c r="AG30" i="2"/>
  <c r="AH30" i="2"/>
  <c r="AG31" i="2"/>
  <c r="AH31" i="2"/>
  <c r="AG10" i="2"/>
  <c r="AH10" i="2"/>
  <c r="AC11" i="2"/>
  <c r="AD11" i="2"/>
  <c r="AE11" i="2" s="1"/>
  <c r="AC12" i="2"/>
  <c r="AD12" i="2"/>
  <c r="AE12" i="2" s="1"/>
  <c r="AC13" i="2"/>
  <c r="AD13" i="2"/>
  <c r="AE13" i="2" s="1"/>
  <c r="AC14" i="2"/>
  <c r="AD14" i="2"/>
  <c r="AE14" i="2" s="1"/>
  <c r="AC15" i="2"/>
  <c r="AD15" i="2"/>
  <c r="AE15" i="2" s="1"/>
  <c r="AC16" i="2"/>
  <c r="AD16" i="2"/>
  <c r="AE16" i="2" s="1"/>
  <c r="AC17" i="2"/>
  <c r="AD17" i="2"/>
  <c r="AE17" i="2" s="1"/>
  <c r="AC18" i="2"/>
  <c r="AD18" i="2"/>
  <c r="AE18" i="2" s="1"/>
  <c r="AC19" i="2"/>
  <c r="AD19" i="2"/>
  <c r="AE19" i="2" s="1"/>
  <c r="AC20" i="2"/>
  <c r="AD20" i="2"/>
  <c r="AE20" i="2" s="1"/>
  <c r="AC21" i="2"/>
  <c r="AD21" i="2"/>
  <c r="AE21" i="2" s="1"/>
  <c r="AC22" i="2"/>
  <c r="AD22" i="2"/>
  <c r="AE22" i="2" s="1"/>
  <c r="AC23" i="2"/>
  <c r="AD23" i="2"/>
  <c r="AE23" i="2" s="1"/>
  <c r="AC24" i="2"/>
  <c r="AD24" i="2"/>
  <c r="AE24" i="2" s="1"/>
  <c r="AC25" i="2"/>
  <c r="AD25" i="2"/>
  <c r="AE25" i="2" s="1"/>
  <c r="AC26" i="2"/>
  <c r="AD26" i="2"/>
  <c r="AE26" i="2" s="1"/>
  <c r="AC27" i="2"/>
  <c r="AD27" i="2"/>
  <c r="AE27" i="2" s="1"/>
  <c r="AC28" i="2"/>
  <c r="AD28" i="2"/>
  <c r="AE28" i="2" s="1"/>
  <c r="AC29" i="2"/>
  <c r="AD29" i="2"/>
  <c r="AE29" i="2" s="1"/>
  <c r="AC30" i="2"/>
  <c r="AD30" i="2"/>
  <c r="AE30" i="2" s="1"/>
  <c r="AC31" i="2"/>
  <c r="AD31" i="2"/>
  <c r="AE31" i="2" s="1"/>
  <c r="AD10" i="2"/>
  <c r="AE10" i="2" s="1"/>
  <c r="AC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4" i="2"/>
  <c r="O24" i="2"/>
  <c r="P24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0" i="2"/>
  <c r="O30" i="2"/>
  <c r="P30" i="2"/>
  <c r="N31" i="2"/>
  <c r="O31" i="2"/>
  <c r="P31" i="2"/>
  <c r="O10" i="2"/>
  <c r="P10" i="2"/>
  <c r="N10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A32" i="2"/>
  <c r="DB32" i="2"/>
  <c r="DF32" i="2"/>
  <c r="DG32" i="2"/>
  <c r="DH32" i="2"/>
  <c r="DI32" i="2"/>
  <c r="DJ32" i="2"/>
  <c r="DK32" i="2"/>
  <c r="DO32" i="2"/>
  <c r="DP32" i="2"/>
  <c r="DQ32" i="2"/>
  <c r="DX32" i="2"/>
  <c r="DY32" i="2"/>
  <c r="DZ32" i="2"/>
  <c r="EA32" i="2"/>
  <c r="EB32" i="2"/>
  <c r="EC32" i="2"/>
  <c r="EG32" i="2"/>
  <c r="EH32" i="2"/>
  <c r="EI32" i="2"/>
  <c r="EM32" i="2"/>
  <c r="EN32" i="2"/>
  <c r="EO32" i="2"/>
  <c r="EV32" i="2"/>
  <c r="EW32" i="2"/>
  <c r="EX32" i="2"/>
  <c r="EY32" i="2"/>
  <c r="EZ32" i="2"/>
  <c r="FA32" i="2"/>
  <c r="FE32" i="2"/>
  <c r="FF32" i="2"/>
  <c r="FG32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FK26" i="2" s="1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I10" i="2"/>
  <c r="J10" i="2"/>
  <c r="H10" i="2"/>
  <c r="FL10" i="2" l="1"/>
  <c r="FL23" i="2"/>
  <c r="FL31" i="2"/>
  <c r="FK18" i="2"/>
  <c r="FL15" i="2"/>
  <c r="FO10" i="2"/>
  <c r="FI10" i="2" s="1"/>
  <c r="FO29" i="2"/>
  <c r="FN28" i="2"/>
  <c r="FO25" i="2"/>
  <c r="FN24" i="2"/>
  <c r="FO21" i="2"/>
  <c r="FN20" i="2"/>
  <c r="FO17" i="2"/>
  <c r="FN16" i="2"/>
  <c r="DL32" i="2"/>
  <c r="DU32" i="2"/>
  <c r="FO30" i="2"/>
  <c r="FN29" i="2"/>
  <c r="FO26" i="2"/>
  <c r="FN25" i="2"/>
  <c r="FO22" i="2"/>
  <c r="FN21" i="2"/>
  <c r="FO18" i="2"/>
  <c r="FN17" i="2"/>
  <c r="FO14" i="2"/>
  <c r="FN13" i="2"/>
  <c r="FK10" i="2"/>
  <c r="FK30" i="2"/>
  <c r="FL27" i="2"/>
  <c r="FK22" i="2"/>
  <c r="FL19" i="2"/>
  <c r="FK14" i="2"/>
  <c r="FL11" i="2"/>
  <c r="AC32" i="2"/>
  <c r="AH32" i="2"/>
  <c r="AG32" i="2"/>
  <c r="FK31" i="2"/>
  <c r="FL28" i="2"/>
  <c r="FK27" i="2"/>
  <c r="FL24" i="2"/>
  <c r="FK23" i="2"/>
  <c r="FL20" i="2"/>
  <c r="FK19" i="2"/>
  <c r="FL16" i="2"/>
  <c r="FK15" i="2"/>
  <c r="FL12" i="2"/>
  <c r="FK11" i="2"/>
  <c r="CU32" i="2"/>
  <c r="CY32" i="2"/>
  <c r="CX32" i="2"/>
  <c r="FO13" i="2"/>
  <c r="CW32" i="2"/>
  <c r="FN12" i="2"/>
  <c r="DM32" i="2"/>
  <c r="DS32" i="2"/>
  <c r="DR32" i="2"/>
  <c r="EE32" i="2"/>
  <c r="ED32" i="2"/>
  <c r="EK32" i="2"/>
  <c r="ER32" i="2"/>
  <c r="EQ32" i="2"/>
  <c r="EP32" i="2"/>
  <c r="ET32" i="2"/>
  <c r="FB32" i="2"/>
  <c r="FN10" i="2"/>
  <c r="FO31" i="2"/>
  <c r="FN30" i="2"/>
  <c r="FH30" i="2" s="1"/>
  <c r="FO27" i="2"/>
  <c r="FN26" i="2"/>
  <c r="FH26" i="2" s="1"/>
  <c r="FO23" i="2"/>
  <c r="FN22" i="2"/>
  <c r="FH22" i="2" s="1"/>
  <c r="FO19" i="2"/>
  <c r="FN18" i="2"/>
  <c r="FO15" i="2"/>
  <c r="FN14" i="2"/>
  <c r="FO11" i="2"/>
  <c r="FI11" i="2" s="1"/>
  <c r="BE32" i="2"/>
  <c r="BD32" i="2"/>
  <c r="BQ32" i="2"/>
  <c r="BP32" i="2"/>
  <c r="FD32" i="2"/>
  <c r="FL30" i="2"/>
  <c r="FI30" i="2" s="1"/>
  <c r="FK29" i="2"/>
  <c r="FL26" i="2"/>
  <c r="FK25" i="2"/>
  <c r="FH25" i="2" s="1"/>
  <c r="FL22" i="2"/>
  <c r="FK21" i="2"/>
  <c r="FH21" i="2" s="1"/>
  <c r="FL18" i="2"/>
  <c r="FI18" i="2" s="1"/>
  <c r="FK17" i="2"/>
  <c r="FL14" i="2"/>
  <c r="FI14" i="2" s="1"/>
  <c r="FK13" i="2"/>
  <c r="FN31" i="2"/>
  <c r="FO28" i="2"/>
  <c r="FN27" i="2"/>
  <c r="FO24" i="2"/>
  <c r="FN23" i="2"/>
  <c r="FO20" i="2"/>
  <c r="FN19" i="2"/>
  <c r="FO16" i="2"/>
  <c r="FN15" i="2"/>
  <c r="FO12" i="2"/>
  <c r="FN11" i="2"/>
  <c r="FL29" i="2"/>
  <c r="FI29" i="2" s="1"/>
  <c r="FK28" i="2"/>
  <c r="FL25" i="2"/>
  <c r="FK24" i="2"/>
  <c r="FL21" i="2"/>
  <c r="FK20" i="2"/>
  <c r="FL17" i="2"/>
  <c r="FI17" i="2" s="1"/>
  <c r="FK16" i="2"/>
  <c r="FL13" i="2"/>
  <c r="N32" i="2"/>
  <c r="FK12" i="2"/>
  <c r="AD32" i="2"/>
  <c r="AF32" i="2"/>
  <c r="BL32" i="2"/>
  <c r="BK32" i="2"/>
  <c r="BJ32" i="2"/>
  <c r="CP32" i="2"/>
  <c r="CO32" i="2"/>
  <c r="CN32" i="2"/>
  <c r="DN32" i="2"/>
  <c r="EL32" i="2"/>
  <c r="EU32" i="2"/>
  <c r="AE32" i="2"/>
  <c r="BF32" i="2"/>
  <c r="CT32" i="2"/>
  <c r="DV32" i="2"/>
  <c r="EJ32" i="2"/>
  <c r="ES32" i="2"/>
  <c r="FC32" i="2"/>
  <c r="EF32" i="2"/>
  <c r="DT32" i="2"/>
  <c r="CV32" i="2"/>
  <c r="BR32" i="2"/>
  <c r="H32" i="2"/>
  <c r="J32" i="2"/>
  <c r="I32" i="2"/>
  <c r="O32" i="2"/>
  <c r="P32" i="2"/>
  <c r="FI12" i="2" l="1"/>
  <c r="FI28" i="2"/>
  <c r="FI26" i="2"/>
  <c r="FI19" i="2"/>
  <c r="FI23" i="2"/>
  <c r="FI27" i="2"/>
  <c r="FI25" i="2"/>
  <c r="FI22" i="2"/>
  <c r="FI15" i="2"/>
  <c r="FH17" i="2"/>
  <c r="FH24" i="2"/>
  <c r="FH29" i="2"/>
  <c r="FH23" i="2"/>
  <c r="FH20" i="2"/>
  <c r="FH13" i="2"/>
  <c r="FH18" i="2"/>
  <c r="FH19" i="2"/>
  <c r="FI24" i="2"/>
  <c r="FH12" i="2"/>
  <c r="FH16" i="2"/>
  <c r="FI21" i="2"/>
  <c r="FM32" i="2"/>
  <c r="FH14" i="2"/>
  <c r="FI13" i="2"/>
  <c r="FH28" i="2"/>
  <c r="FI31" i="2"/>
  <c r="FL32" i="2"/>
  <c r="FO32" i="2"/>
  <c r="FN32" i="2"/>
  <c r="FH15" i="2"/>
  <c r="FI20" i="2"/>
  <c r="FH31" i="2"/>
  <c r="FP32" i="2"/>
  <c r="FK32" i="2"/>
  <c r="FH10" i="2"/>
  <c r="FH11" i="2"/>
  <c r="FI16" i="2"/>
  <c r="FH27" i="2"/>
  <c r="FI32" i="2" l="1"/>
  <c r="FH32" i="2"/>
  <c r="FJ32" i="2"/>
</calcChain>
</file>

<file path=xl/sharedStrings.xml><?xml version="1.0" encoding="utf-8"?>
<sst xmlns="http://schemas.openxmlformats.org/spreadsheetml/2006/main" count="404" uniqueCount="155">
  <si>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</si>
  <si>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</si>
  <si>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</si>
  <si>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</si>
  <si>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</si>
  <si>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</si>
  <si>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</si>
  <si>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</si>
  <si>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</si>
  <si>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</si>
  <si>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</si>
  <si>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</si>
  <si>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</si>
  <si>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</si>
  <si>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</si>
  <si>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</si>
  <si>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</si>
  <si>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</si>
  <si>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</si>
  <si>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</si>
  <si>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</si>
  <si>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</si>
  <si>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</si>
  <si>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</si>
  <si>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</si>
  <si>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</si>
  <si>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</si>
  <si>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</si>
  <si>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</si>
  <si>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</si>
  <si>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</si>
  <si>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</si>
  <si>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</si>
  <si>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</si>
  <si>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</si>
  <si>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</si>
  <si>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</si>
  <si>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</si>
  <si>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</si>
  <si>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</si>
  <si>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</si>
  <si>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</si>
  <si>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</si>
  <si>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</si>
  <si>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</si>
  <si>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</si>
  <si>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</si>
  <si>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</si>
  <si>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</si>
  <si>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</si>
  <si>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</si>
  <si>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</si>
  <si>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</si>
  <si>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</si>
  <si>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</si>
  <si>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</si>
  <si>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</si>
  <si>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</si>
  <si>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</si>
  <si>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</si>
  <si>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</si>
  <si>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03.4.01.84310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</si>
  <si>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</si>
  <si>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</si>
  <si>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</si>
  <si>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</si>
  <si>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</si>
  <si>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</si>
  <si>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</si>
  <si>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</si>
  <si>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</si>
  <si>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</si>
  <si>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</si>
  <si>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</si>
  <si>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</si>
  <si>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</si>
  <si>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</si>
  <si>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</si>
  <si>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</si>
  <si>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</si>
  <si>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</si>
  <si>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</si>
  <si>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</si>
  <si>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</si>
  <si>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</si>
  <si>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</si>
  <si>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</si>
  <si>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</si>
  <si>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</si>
  <si>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</si>
  <si>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</si>
  <si>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</si>
  <si>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</si>
  <si>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</si>
  <si>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</si>
  <si>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</si>
  <si>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</si>
  <si>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</si>
  <si>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</si>
  <si>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</si>
  <si>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</si>
  <si>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</si>
  <si>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</si>
  <si>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</si>
  <si>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</si>
  <si>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</si>
  <si>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</si>
  <si>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</si>
  <si>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</si>
  <si>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</si>
  <si>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</si>
  <si>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</si>
  <si>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</si>
  <si>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</si>
  <si>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</si>
  <si>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</si>
  <si>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</si>
  <si>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</si>
  <si>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</si>
  <si>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</si>
  <si>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</si>
  <si>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</si>
  <si>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</si>
  <si>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</si>
  <si>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</si>
  <si>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</si>
  <si>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</si>
  <si>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</si>
  <si>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</si>
  <si>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</si>
  <si>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</si>
  <si>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</si>
  <si>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</si>
  <si>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</si>
  <si>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</si>
  <si>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</si>
  <si>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</si>
  <si>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</si>
  <si>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</si>
  <si>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</si>
  <si>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</si>
  <si>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</si>
  <si>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</si>
  <si>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</si>
  <si>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Изменение распределения субвенций бюджетам муниципальных районов и городских округов Ханты-Мансийского автономного округа - Югры на 2019 год</t>
  </si>
  <si>
    <t>Утверждено законом о б-те от 23.11.2017 № 75-оз</t>
  </si>
  <si>
    <t>Уточненный план на 2018 год с учетом изменений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</si>
  <si>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</si>
  <si>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</si>
  <si>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</si>
  <si>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Изменения</t>
  </si>
  <si>
    <t>Увеличение расходов на реализацию  федеральных решений по повышению минимального размера оплаты труда с 1 января 2018 года до 9 489 рублей и с 1 мая 2018 года до 11 163 рублей (с учетом реализации решения Конституционного Суда РФ от 07.12.2017 № 38-П).</t>
  </si>
  <si>
    <t>Увеличение в части расходов на администрирование в связи с ежегодной индексацией на прогнозный уровень инфляции (4%) расходов на оплату труда работников, не попадающих под действие Президента Российской Федерации.</t>
  </si>
  <si>
    <t>Уменьшение расходов в целях приведения в соответствие с 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</si>
  <si>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 xml:space="preserve">Приложение 9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</si>
</sst>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2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Font="1" applyBorder="1" applyProtection="1">
      <protection hidden="1"/>
    </xf>
    <xf numFmtId="0" fontId="2" fillId="0" borderId="1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Border="1"/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Font="1" applyBorder="1" applyAlignment="1">
      <alignment wrapText="1"/>
    </xf>
    <xf numFmtId="164" fontId="2" fillId="0" borderId="0" xfId="1" applyNumberFormat="1" applyFont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8" fillId="0" borderId="0" xfId="2" applyNumberFormat="1" applyFont="1" applyFill="1" applyBorder="1" applyAlignment="1" applyProtection="1">
      <alignment horizontal="right"/>
      <protection hidden="1"/>
    </xf>
    <xf numFmtId="164" fontId="7" fillId="0" borderId="0" xfId="2" applyNumberFormat="1" applyFont="1" applyFill="1" applyBorder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center"/>
      <protection hidden="1"/>
    </xf>
    <xf numFmtId="164" fontId="7" fillId="0" borderId="1" xfId="2" applyNumberFormat="1" applyFont="1" applyFill="1" applyBorder="1" applyAlignment="1" applyProtection="1">
      <alignment horizontal="right" wrapText="1"/>
      <protection hidden="1"/>
    </xf>
    <xf numFmtId="4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Border="1" applyAlignment="1" applyProtection="1">
      <alignment vertical="top" wrapText="1"/>
      <protection hidden="1"/>
    </xf>
    <xf numFmtId="0" fontId="9" fillId="0" borderId="0" xfId="1" applyFont="1" applyBorder="1" applyAlignment="1" applyProtection="1">
      <alignment vertical="top" wrapText="1"/>
      <protection hidden="1"/>
    </xf>
    <xf numFmtId="0" fontId="9" fillId="0" borderId="0" xfId="1" applyFont="1" applyBorder="1" applyAlignment="1">
      <alignment vertical="top" wrapText="1"/>
    </xf>
    <xf numFmtId="0" fontId="9" fillId="0" borderId="0" xfId="1" applyFont="1" applyAlignment="1">
      <alignment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Font="1" applyFill="1" applyBorder="1" applyAlignment="1" applyProtection="1">
      <alignment horizontal="center" vertical="top" wrapText="1"/>
      <protection hidden="1"/>
    </xf>
    <xf numFmtId="0" fontId="9" fillId="0" borderId="3" xfId="1" applyFont="1" applyFill="1" applyBorder="1" applyAlignment="1" applyProtection="1">
      <alignment horizontal="center" vertical="top" wrapText="1"/>
      <protection hidden="1"/>
    </xf>
    <xf numFmtId="0" fontId="9" fillId="0" borderId="4" xfId="1" applyFont="1" applyFill="1" applyBorder="1" applyAlignment="1" applyProtection="1">
      <alignment horizontal="center" vertical="top" wrapText="1"/>
      <protection hidden="1"/>
    </xf>
    <xf numFmtId="0" fontId="9" fillId="0" borderId="5" xfId="1" applyFont="1" applyBorder="1" applyAlignment="1" applyProtection="1">
      <alignment horizontal="center" vertical="top" wrapText="1"/>
      <protection hidden="1"/>
    </xf>
    <xf numFmtId="0" fontId="9" fillId="0" borderId="6" xfId="1" applyFont="1" applyBorder="1" applyAlignment="1" applyProtection="1">
      <alignment horizontal="center" vertical="top" wrapText="1"/>
      <protection hidden="1"/>
    </xf>
    <xf numFmtId="0" fontId="9" fillId="0" borderId="7" xfId="1" applyFont="1" applyBorder="1" applyAlignment="1" applyProtection="1">
      <alignment horizontal="center" vertical="top" wrapText="1"/>
      <protection hidden="1"/>
    </xf>
    <xf numFmtId="0" fontId="9" fillId="0" borderId="2" xfId="1" applyFont="1" applyBorder="1" applyAlignment="1" applyProtection="1">
      <alignment horizontal="center" vertical="top" wrapText="1"/>
      <protection hidden="1"/>
    </xf>
    <xf numFmtId="0" fontId="9" fillId="0" borderId="3" xfId="1" applyFont="1" applyBorder="1" applyAlignment="1" applyProtection="1">
      <alignment horizontal="center" vertical="top" wrapText="1"/>
      <protection hidden="1"/>
    </xf>
    <xf numFmtId="0" fontId="9" fillId="0" borderId="4" xfId="1" applyFont="1" applyBorder="1" applyAlignment="1" applyProtection="1">
      <alignment horizontal="center" vertical="top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33"/>
  <sheetViews>
    <sheetView showGridLines="0" tabSelected="1" zoomScale="80" zoomScaleNormal="80" workbookViewId="0">
      <selection activeCell="W6" sqref="W6:Y6"/>
    </sheetView>
  </sheetViews>
  <sheetFormatPr defaultColWidth="9.140625" defaultRowHeight="12.75" x14ac:dyDescent="0.2"/>
  <cols>
    <col min="1" max="1" width="16.7109375" style="2" customWidth="1"/>
    <col min="2" max="7" width="0" style="2" hidden="1" customWidth="1"/>
    <col min="8" max="8" width="16" style="2" customWidth="1"/>
    <col min="9" max="9" width="10.5703125" style="2" hidden="1" customWidth="1"/>
    <col min="10" max="10" width="11.7109375" style="2" hidden="1" customWidth="1"/>
    <col min="11" max="11" width="21.28515625" style="2" customWidth="1"/>
    <col min="12" max="13" width="13.85546875" style="2" hidden="1" customWidth="1"/>
    <col min="14" max="14" width="12.85546875" style="2" customWidth="1"/>
    <col min="15" max="15" width="9.28515625" style="2" customWidth="1"/>
    <col min="16" max="16" width="12" style="2" customWidth="1"/>
    <col min="17" max="17" width="12.42578125" style="2" customWidth="1"/>
    <col min="18" max="18" width="9.7109375" style="2" customWidth="1"/>
    <col min="19" max="19" width="11.42578125" style="2" customWidth="1"/>
    <col min="20" max="20" width="26.28515625" style="2" customWidth="1"/>
    <col min="21" max="21" width="13.85546875" style="2" hidden="1" customWidth="1"/>
    <col min="22" max="22" width="0.28515625" style="2" hidden="1" customWidth="1"/>
    <col min="23" max="23" width="12.28515625" style="2" customWidth="1"/>
    <col min="24" max="24" width="8.85546875" style="2" customWidth="1"/>
    <col min="25" max="25" width="12" style="2" customWidth="1"/>
    <col min="26" max="26" width="11.85546875" style="2" customWidth="1"/>
    <col min="27" max="27" width="8.7109375" style="2" customWidth="1"/>
    <col min="28" max="28" width="11" style="2" customWidth="1"/>
    <col min="29" max="29" width="12.7109375" style="2" customWidth="1"/>
    <col min="30" max="30" width="9.140625" style="2" customWidth="1"/>
    <col min="31" max="31" width="12" style="2" customWidth="1"/>
    <col min="32" max="32" width="18" style="2" customWidth="1"/>
    <col min="33" max="34" width="13.85546875" style="2" hidden="1" customWidth="1"/>
    <col min="35" max="35" width="22" style="2" customWidth="1"/>
    <col min="36" max="37" width="13.85546875" style="2" hidden="1" customWidth="1"/>
    <col min="38" max="38" width="12.5703125" style="2" customWidth="1"/>
    <col min="39" max="39" width="9.28515625" style="2" customWidth="1"/>
    <col min="40" max="40" width="12.28515625" style="2" customWidth="1"/>
    <col min="41" max="41" width="12" style="2" customWidth="1"/>
    <col min="42" max="42" width="8.7109375" style="2" customWidth="1"/>
    <col min="43" max="43" width="11.85546875" style="2" customWidth="1"/>
    <col min="44" max="44" width="12.28515625" style="2" customWidth="1"/>
    <col min="45" max="45" width="9.28515625" style="2" customWidth="1"/>
    <col min="46" max="46" width="10.7109375" style="2" customWidth="1"/>
    <col min="47" max="47" width="17.28515625" style="2" customWidth="1"/>
    <col min="48" max="48" width="13.85546875" style="2" hidden="1" customWidth="1"/>
    <col min="49" max="49" width="3.28515625" style="2" hidden="1" customWidth="1"/>
    <col min="50" max="50" width="15.28515625" style="2" customWidth="1"/>
    <col min="51" max="52" width="13.85546875" style="2" hidden="1" customWidth="1"/>
    <col min="53" max="53" width="16" style="2" customWidth="1"/>
    <col min="54" max="55" width="13.85546875" style="2" hidden="1" customWidth="1"/>
    <col min="56" max="56" width="14.7109375" style="2" customWidth="1"/>
    <col min="57" max="58" width="13.85546875" style="2" hidden="1" customWidth="1"/>
    <col min="59" max="59" width="25.85546875" style="2" customWidth="1"/>
    <col min="60" max="61" width="13.85546875" style="2" hidden="1" customWidth="1"/>
    <col min="62" max="62" width="16.28515625" style="2" customWidth="1"/>
    <col min="63" max="63" width="10" style="2" customWidth="1"/>
    <col min="64" max="64" width="12.5703125" style="2" customWidth="1"/>
    <col min="65" max="65" width="15.28515625" style="2" customWidth="1"/>
    <col min="66" max="66" width="9.7109375" style="2" customWidth="1"/>
    <col min="67" max="67" width="12.42578125" style="2" customWidth="1"/>
    <col min="68" max="68" width="18.28515625" style="2" customWidth="1"/>
    <col min="69" max="70" width="13.85546875" style="2" hidden="1" customWidth="1"/>
    <col min="71" max="71" width="13.85546875" style="2" customWidth="1"/>
    <col min="72" max="73" width="13.85546875" style="2" hidden="1" customWidth="1"/>
    <col min="74" max="74" width="13.85546875" style="2" customWidth="1"/>
    <col min="75" max="76" width="13.85546875" style="2" hidden="1" customWidth="1"/>
    <col min="77" max="77" width="13.85546875" style="2" customWidth="1"/>
    <col min="78" max="79" width="13.85546875" style="2" hidden="1" customWidth="1"/>
    <col min="80" max="80" width="13.85546875" style="2" customWidth="1"/>
    <col min="81" max="82" width="13.85546875" style="2" hidden="1" customWidth="1"/>
    <col min="83" max="83" width="17.28515625" style="2" customWidth="1"/>
    <col min="84" max="85" width="13.85546875" style="2" hidden="1" customWidth="1"/>
    <col min="86" max="86" width="13.85546875" style="2" customWidth="1"/>
    <col min="87" max="88" width="13.85546875" style="2" hidden="1" customWidth="1"/>
    <col min="89" max="89" width="26.140625" style="2" customWidth="1"/>
    <col min="90" max="91" width="13.85546875" style="2" hidden="1" customWidth="1"/>
    <col min="92" max="92" width="17.85546875" style="2" customWidth="1"/>
    <col min="93" max="94" width="13.85546875" style="2" hidden="1" customWidth="1"/>
    <col min="95" max="95" width="44.7109375" style="2" customWidth="1"/>
    <col min="96" max="97" width="13.85546875" style="2" hidden="1" customWidth="1"/>
    <col min="98" max="98" width="15.7109375" style="2" customWidth="1"/>
    <col min="99" max="100" width="13.85546875" style="2" hidden="1" customWidth="1"/>
    <col min="101" max="101" width="13.85546875" style="2" customWidth="1"/>
    <col min="102" max="102" width="8.85546875" style="2" customWidth="1"/>
    <col min="103" max="103" width="11" style="2" customWidth="1"/>
    <col min="104" max="104" width="14.5703125" style="2" customWidth="1"/>
    <col min="105" max="105" width="10.85546875" style="2" customWidth="1"/>
    <col min="106" max="109" width="12.28515625" style="2" customWidth="1"/>
    <col min="110" max="110" width="30.85546875" style="2" customWidth="1"/>
    <col min="111" max="111" width="13.85546875" style="2" hidden="1" customWidth="1"/>
    <col min="112" max="112" width="0.140625" style="2" hidden="1" customWidth="1"/>
    <col min="113" max="113" width="35.7109375" style="2" customWidth="1"/>
    <col min="114" max="114" width="10.28515625" style="2" hidden="1" customWidth="1"/>
    <col min="115" max="115" width="5.7109375" style="2" hidden="1" customWidth="1"/>
    <col min="116" max="116" width="25.28515625" style="2" customWidth="1"/>
    <col min="117" max="117" width="13.85546875" style="2" hidden="1" customWidth="1"/>
    <col min="118" max="118" width="2.85546875" style="2" hidden="1" customWidth="1"/>
    <col min="119" max="119" width="32" style="2" customWidth="1"/>
    <col min="120" max="121" width="13.85546875" style="2" hidden="1" customWidth="1"/>
    <col min="122" max="122" width="12.5703125" style="2" customWidth="1"/>
    <col min="123" max="123" width="9.42578125" style="2" customWidth="1"/>
    <col min="124" max="124" width="10.7109375" style="2" customWidth="1"/>
    <col min="125" max="125" width="12.42578125" style="2" customWidth="1"/>
    <col min="126" max="127" width="13.85546875" style="2" hidden="1" customWidth="1"/>
    <col min="128" max="128" width="12.28515625" style="2" customWidth="1"/>
    <col min="129" max="129" width="9" style="2" customWidth="1"/>
    <col min="130" max="130" width="10.42578125" style="2" customWidth="1"/>
    <col min="131" max="131" width="15.5703125" style="2" customWidth="1"/>
    <col min="132" max="133" width="13.85546875" style="2" hidden="1" customWidth="1"/>
    <col min="134" max="134" width="16.7109375" style="2" customWidth="1"/>
    <col min="135" max="136" width="13.85546875" style="2" hidden="1" customWidth="1"/>
    <col min="137" max="137" width="20.28515625" style="2" customWidth="1"/>
    <col min="138" max="139" width="13.85546875" style="2" hidden="1" customWidth="1"/>
    <col min="140" max="140" width="17.42578125" style="2" customWidth="1"/>
    <col min="141" max="142" width="13.85546875" style="2" hidden="1" customWidth="1"/>
    <col min="143" max="143" width="23.7109375" style="2" customWidth="1"/>
    <col min="144" max="144" width="13.85546875" style="2" hidden="1" customWidth="1"/>
    <col min="145" max="145" width="1.85546875" style="2" hidden="1" customWidth="1"/>
    <col min="146" max="146" width="11.85546875" style="2" customWidth="1"/>
    <col min="147" max="147" width="13.85546875" style="2" hidden="1" customWidth="1"/>
    <col min="148" max="148" width="1.140625" style="2" hidden="1" customWidth="1"/>
    <col min="149" max="149" width="12" style="2" customWidth="1"/>
    <col min="150" max="150" width="13.85546875" style="2" hidden="1" customWidth="1"/>
    <col min="151" max="151" width="1.140625" style="2" hidden="1" customWidth="1"/>
    <col min="152" max="152" width="25.28515625" style="2" customWidth="1"/>
    <col min="153" max="154" width="13.85546875" style="2" hidden="1" customWidth="1"/>
    <col min="155" max="155" width="25" style="2" customWidth="1"/>
    <col min="156" max="157" width="13.85546875" style="2" hidden="1" customWidth="1"/>
    <col min="158" max="158" width="13.85546875" style="2" customWidth="1"/>
    <col min="159" max="160" width="13.85546875" style="2" hidden="1" customWidth="1"/>
    <col min="161" max="161" width="25.85546875" style="2" customWidth="1"/>
    <col min="162" max="163" width="13.85546875" style="2" hidden="1" customWidth="1"/>
    <col min="164" max="164" width="12.7109375" style="2" customWidth="1"/>
    <col min="165" max="165" width="9.140625" style="2" customWidth="1"/>
    <col min="166" max="166" width="12.140625" style="2" customWidth="1"/>
    <col min="167" max="167" width="12.7109375" style="2" customWidth="1"/>
    <col min="168" max="168" width="9.28515625" style="2" customWidth="1"/>
    <col min="169" max="169" width="11.28515625" style="2" customWidth="1"/>
    <col min="170" max="170" width="12.140625" style="2" customWidth="1"/>
    <col min="171" max="171" width="8.7109375" style="2" customWidth="1"/>
    <col min="172" max="172" width="11.42578125" style="2" customWidth="1"/>
    <col min="173" max="176" width="19.28515625" style="16" customWidth="1"/>
    <col min="177" max="197" width="9.140625" style="16" customWidth="1"/>
    <col min="198" max="245" width="9.140625" style="2" customWidth="1"/>
    <col min="246" max="16384" width="9.140625" style="2"/>
  </cols>
  <sheetData>
    <row r="1" spans="1:197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X1" s="1"/>
      <c r="Y1" s="50" t="s">
        <v>154</v>
      </c>
      <c r="Z1" s="50"/>
      <c r="AA1" s="50"/>
      <c r="AB1" s="50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5"/>
    </row>
    <row r="2" spans="1:197" ht="24" customHeight="1" x14ac:dyDescent="0.25">
      <c r="A2" s="9"/>
      <c r="B2" s="9"/>
      <c r="C2" s="9"/>
      <c r="D2" s="9"/>
      <c r="E2" s="9"/>
      <c r="F2" s="9"/>
      <c r="G2" s="9"/>
      <c r="H2" s="49" t="s">
        <v>144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17"/>
    </row>
    <row r="3" spans="1:197" ht="19.149999999999999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AA3" s="1"/>
      <c r="AB3" s="27" t="s">
        <v>142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3" t="s">
        <v>142</v>
      </c>
      <c r="AV3" s="1"/>
      <c r="AW3" s="1"/>
      <c r="AX3" s="1"/>
      <c r="AY3" s="1"/>
      <c r="AZ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3" t="s">
        <v>142</v>
      </c>
      <c r="BW3" s="1"/>
      <c r="BX3" s="1"/>
      <c r="BY3" s="1"/>
      <c r="BZ3" s="1"/>
      <c r="CA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X3" s="1"/>
      <c r="CY3" s="13" t="s">
        <v>142</v>
      </c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3" t="s">
        <v>142</v>
      </c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N3" s="1"/>
      <c r="EO3" s="1"/>
      <c r="EP3" s="1"/>
      <c r="EQ3" s="1"/>
      <c r="ER3" s="1"/>
      <c r="ES3" s="13" t="s">
        <v>142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3"/>
      <c r="FO3" s="1"/>
      <c r="FP3" s="13" t="s">
        <v>142</v>
      </c>
      <c r="FQ3" s="5"/>
    </row>
    <row r="4" spans="1:197" ht="12.75" customHeight="1" x14ac:dyDescent="0.2">
      <c r="A4" s="36" t="s">
        <v>124</v>
      </c>
      <c r="B4" s="36"/>
      <c r="C4" s="6"/>
      <c r="D4" s="6"/>
      <c r="E4" s="6"/>
      <c r="F4" s="6"/>
      <c r="G4" s="6"/>
      <c r="H4" s="36" t="s">
        <v>141</v>
      </c>
      <c r="I4" s="36"/>
      <c r="J4" s="36"/>
      <c r="K4" s="37" t="s">
        <v>127</v>
      </c>
      <c r="L4" s="37"/>
      <c r="M4" s="37"/>
      <c r="N4" s="36" t="s">
        <v>140</v>
      </c>
      <c r="O4" s="36"/>
      <c r="P4" s="36"/>
      <c r="Q4" s="37" t="s">
        <v>127</v>
      </c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6" t="s">
        <v>139</v>
      </c>
      <c r="AD4" s="36"/>
      <c r="AE4" s="36"/>
      <c r="AF4" s="36"/>
      <c r="AG4" s="36"/>
      <c r="AH4" s="36"/>
      <c r="AI4" s="37" t="s">
        <v>127</v>
      </c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14"/>
      <c r="AW4" s="14"/>
      <c r="AX4" s="37" t="s">
        <v>127</v>
      </c>
      <c r="AY4" s="37"/>
      <c r="AZ4" s="37"/>
      <c r="BA4" s="37"/>
      <c r="BB4" s="14"/>
      <c r="BC4" s="14"/>
      <c r="BD4" s="36" t="s">
        <v>138</v>
      </c>
      <c r="BE4" s="36"/>
      <c r="BF4" s="36"/>
      <c r="BG4" s="37" t="s">
        <v>127</v>
      </c>
      <c r="BH4" s="37"/>
      <c r="BI4" s="37"/>
      <c r="BJ4" s="36" t="s">
        <v>137</v>
      </c>
      <c r="BK4" s="36"/>
      <c r="BL4" s="36"/>
      <c r="BM4" s="37" t="s">
        <v>127</v>
      </c>
      <c r="BN4" s="37"/>
      <c r="BO4" s="37"/>
      <c r="BP4" s="36" t="s">
        <v>136</v>
      </c>
      <c r="BQ4" s="36"/>
      <c r="BR4" s="36"/>
      <c r="BS4" s="37" t="s">
        <v>127</v>
      </c>
      <c r="BT4" s="37"/>
      <c r="BU4" s="37"/>
      <c r="BV4" s="37"/>
      <c r="BW4" s="14"/>
      <c r="BX4" s="14"/>
      <c r="BY4" s="37" t="s">
        <v>127</v>
      </c>
      <c r="BZ4" s="37"/>
      <c r="CA4" s="37"/>
      <c r="CB4" s="37"/>
      <c r="CC4" s="37"/>
      <c r="CD4" s="37"/>
      <c r="CE4" s="37"/>
      <c r="CF4" s="37"/>
      <c r="CG4" s="37"/>
      <c r="CH4" s="37"/>
      <c r="CI4" s="14"/>
      <c r="CJ4" s="14"/>
      <c r="CK4" s="14"/>
      <c r="CL4" s="14"/>
      <c r="CM4" s="14"/>
      <c r="CN4" s="36" t="s">
        <v>135</v>
      </c>
      <c r="CO4" s="15"/>
      <c r="CP4" s="15"/>
      <c r="CQ4" s="37" t="s">
        <v>127</v>
      </c>
      <c r="CR4" s="37"/>
      <c r="CS4" s="37"/>
      <c r="CT4" s="36" t="s">
        <v>134</v>
      </c>
      <c r="CU4" s="36"/>
      <c r="CV4" s="36"/>
      <c r="CW4" s="36"/>
      <c r="CX4" s="36"/>
      <c r="CY4" s="36"/>
      <c r="CZ4" s="37" t="s">
        <v>127</v>
      </c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6" t="s">
        <v>133</v>
      </c>
      <c r="DM4" s="36"/>
      <c r="DN4" s="36"/>
      <c r="DO4" s="23" t="s">
        <v>127</v>
      </c>
      <c r="DP4" s="14"/>
      <c r="DQ4" s="14"/>
      <c r="DR4" s="36" t="s">
        <v>132</v>
      </c>
      <c r="DS4" s="36"/>
      <c r="DT4" s="36"/>
      <c r="DU4" s="36"/>
      <c r="DV4" s="36"/>
      <c r="DW4" s="36"/>
      <c r="DX4" s="37" t="s">
        <v>127</v>
      </c>
      <c r="DY4" s="37"/>
      <c r="DZ4" s="37"/>
      <c r="EA4" s="37"/>
      <c r="EB4" s="37"/>
      <c r="EC4" s="37"/>
      <c r="ED4" s="36" t="s">
        <v>131</v>
      </c>
      <c r="EE4" s="36"/>
      <c r="EF4" s="36"/>
      <c r="EG4" s="37" t="s">
        <v>127</v>
      </c>
      <c r="EH4" s="37"/>
      <c r="EI4" s="37"/>
      <c r="EJ4" s="36" t="s">
        <v>130</v>
      </c>
      <c r="EK4" s="36"/>
      <c r="EL4" s="36"/>
      <c r="EM4" s="37" t="s">
        <v>127</v>
      </c>
      <c r="EN4" s="37"/>
      <c r="EO4" s="37"/>
      <c r="EP4" s="36" t="s">
        <v>129</v>
      </c>
      <c r="EQ4" s="36"/>
      <c r="ER4" s="36"/>
      <c r="ES4" s="36"/>
      <c r="ET4" s="15"/>
      <c r="EU4" s="15"/>
      <c r="EV4" s="37" t="s">
        <v>127</v>
      </c>
      <c r="EW4" s="37"/>
      <c r="EX4" s="37"/>
      <c r="EY4" s="37"/>
      <c r="EZ4" s="37"/>
      <c r="FA4" s="37"/>
      <c r="FB4" s="36" t="s">
        <v>128</v>
      </c>
      <c r="FC4" s="36"/>
      <c r="FD4" s="36"/>
      <c r="FE4" s="37" t="s">
        <v>127</v>
      </c>
      <c r="FF4" s="37"/>
      <c r="FG4" s="37"/>
      <c r="FH4" s="36" t="s">
        <v>126</v>
      </c>
      <c r="FI4" s="36"/>
      <c r="FJ4" s="36"/>
      <c r="FK4" s="37" t="s">
        <v>125</v>
      </c>
      <c r="FL4" s="37"/>
      <c r="FM4" s="37"/>
      <c r="FN4" s="37"/>
      <c r="FO4" s="37"/>
      <c r="FP4" s="37"/>
      <c r="FQ4" s="5"/>
    </row>
    <row r="5" spans="1:197" ht="97.15" customHeight="1" x14ac:dyDescent="0.2">
      <c r="A5" s="36"/>
      <c r="B5" s="36"/>
      <c r="C5" s="6"/>
      <c r="D5" s="6"/>
      <c r="E5" s="6"/>
      <c r="F5" s="6"/>
      <c r="G5" s="6"/>
      <c r="H5" s="36"/>
      <c r="I5" s="36"/>
      <c r="J5" s="36"/>
      <c r="K5" s="36" t="s">
        <v>123</v>
      </c>
      <c r="L5" s="36"/>
      <c r="M5" s="36"/>
      <c r="N5" s="36"/>
      <c r="O5" s="36"/>
      <c r="P5" s="36"/>
      <c r="Q5" s="36" t="s">
        <v>122</v>
      </c>
      <c r="R5" s="36"/>
      <c r="S5" s="36"/>
      <c r="T5" s="36" t="s">
        <v>121</v>
      </c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 t="s">
        <v>120</v>
      </c>
      <c r="AJ5" s="36"/>
      <c r="AK5" s="36"/>
      <c r="AL5" s="36"/>
      <c r="AM5" s="36"/>
      <c r="AN5" s="36"/>
      <c r="AO5" s="36"/>
      <c r="AP5" s="36"/>
      <c r="AQ5" s="36"/>
      <c r="AR5" s="36" t="s">
        <v>119</v>
      </c>
      <c r="AS5" s="36"/>
      <c r="AT5" s="36"/>
      <c r="AU5" s="36"/>
      <c r="AV5" s="15"/>
      <c r="AW5" s="15"/>
      <c r="AX5" s="36" t="s">
        <v>119</v>
      </c>
      <c r="AY5" s="36"/>
      <c r="AZ5" s="36"/>
      <c r="BA5" s="36"/>
      <c r="BB5" s="15"/>
      <c r="BC5" s="15"/>
      <c r="BD5" s="36"/>
      <c r="BE5" s="36"/>
      <c r="BF5" s="36"/>
      <c r="BG5" s="36" t="s">
        <v>118</v>
      </c>
      <c r="BH5" s="36"/>
      <c r="BI5" s="36"/>
      <c r="BJ5" s="36"/>
      <c r="BK5" s="36"/>
      <c r="BL5" s="36"/>
      <c r="BM5" s="36" t="s">
        <v>117</v>
      </c>
      <c r="BN5" s="36"/>
      <c r="BO5" s="36"/>
      <c r="BP5" s="36"/>
      <c r="BQ5" s="36"/>
      <c r="BR5" s="36"/>
      <c r="BS5" s="36" t="s">
        <v>116</v>
      </c>
      <c r="BT5" s="36"/>
      <c r="BU5" s="36"/>
      <c r="BV5" s="36"/>
      <c r="BW5" s="15"/>
      <c r="BX5" s="15"/>
      <c r="BY5" s="36" t="s">
        <v>116</v>
      </c>
      <c r="BZ5" s="36"/>
      <c r="CA5" s="36"/>
      <c r="CB5" s="36"/>
      <c r="CC5" s="15"/>
      <c r="CD5" s="15"/>
      <c r="CE5" s="36" t="s">
        <v>116</v>
      </c>
      <c r="CF5" s="36"/>
      <c r="CG5" s="36"/>
      <c r="CH5" s="36"/>
      <c r="CI5" s="15"/>
      <c r="CJ5" s="15"/>
      <c r="CK5" s="36" t="s">
        <v>115</v>
      </c>
      <c r="CL5" s="36"/>
      <c r="CM5" s="36"/>
      <c r="CN5" s="36"/>
      <c r="CO5" s="15"/>
      <c r="CP5" s="15"/>
      <c r="CQ5" s="48" t="s">
        <v>114</v>
      </c>
      <c r="CR5" s="48"/>
      <c r="CS5" s="48"/>
      <c r="CT5" s="36"/>
      <c r="CU5" s="36"/>
      <c r="CV5" s="36"/>
      <c r="CW5" s="36"/>
      <c r="CX5" s="36"/>
      <c r="CY5" s="36"/>
      <c r="CZ5" s="36" t="s">
        <v>113</v>
      </c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22" t="s">
        <v>112</v>
      </c>
      <c r="DP5" s="15"/>
      <c r="DQ5" s="15"/>
      <c r="DR5" s="36"/>
      <c r="DS5" s="36"/>
      <c r="DT5" s="36"/>
      <c r="DU5" s="36"/>
      <c r="DV5" s="36"/>
      <c r="DW5" s="36"/>
      <c r="DX5" s="36" t="s">
        <v>111</v>
      </c>
      <c r="DY5" s="36"/>
      <c r="DZ5" s="36"/>
      <c r="EA5" s="36"/>
      <c r="EB5" s="36"/>
      <c r="EC5" s="36"/>
      <c r="ED5" s="36"/>
      <c r="EE5" s="36"/>
      <c r="EF5" s="36"/>
      <c r="EG5" s="36" t="s">
        <v>110</v>
      </c>
      <c r="EH5" s="36"/>
      <c r="EI5" s="36"/>
      <c r="EJ5" s="36"/>
      <c r="EK5" s="36"/>
      <c r="EL5" s="36"/>
      <c r="EM5" s="36" t="s">
        <v>109</v>
      </c>
      <c r="EN5" s="36"/>
      <c r="EO5" s="36"/>
      <c r="EP5" s="36"/>
      <c r="EQ5" s="36"/>
      <c r="ER5" s="36"/>
      <c r="ES5" s="36"/>
      <c r="ET5" s="15"/>
      <c r="EU5" s="15"/>
      <c r="EV5" s="36" t="s">
        <v>108</v>
      </c>
      <c r="EW5" s="36"/>
      <c r="EX5" s="36"/>
      <c r="EY5" s="36"/>
      <c r="EZ5" s="36"/>
      <c r="FA5" s="36"/>
      <c r="FB5" s="36"/>
      <c r="FC5" s="36"/>
      <c r="FD5" s="36"/>
      <c r="FE5" s="36" t="s">
        <v>107</v>
      </c>
      <c r="FF5" s="36"/>
      <c r="FG5" s="36"/>
      <c r="FH5" s="36"/>
      <c r="FI5" s="36"/>
      <c r="FJ5" s="36"/>
      <c r="FK5" s="36" t="s">
        <v>76</v>
      </c>
      <c r="FL5" s="36"/>
      <c r="FM5" s="36"/>
      <c r="FN5" s="36" t="s">
        <v>75</v>
      </c>
      <c r="FO5" s="36"/>
      <c r="FP5" s="36"/>
      <c r="FQ5" s="5"/>
    </row>
    <row r="6" spans="1:197" ht="167.45" customHeight="1" x14ac:dyDescent="0.2">
      <c r="A6" s="36"/>
      <c r="B6" s="36"/>
      <c r="C6" s="6"/>
      <c r="D6" s="6"/>
      <c r="E6" s="6"/>
      <c r="F6" s="6"/>
      <c r="G6" s="6"/>
      <c r="H6" s="36"/>
      <c r="I6" s="36"/>
      <c r="J6" s="36"/>
      <c r="K6" s="36" t="s">
        <v>106</v>
      </c>
      <c r="L6" s="36"/>
      <c r="M6" s="36"/>
      <c r="N6" s="36"/>
      <c r="O6" s="36"/>
      <c r="P6" s="36"/>
      <c r="Q6" s="36" t="s">
        <v>105</v>
      </c>
      <c r="R6" s="36"/>
      <c r="S6" s="36"/>
      <c r="T6" s="36" t="s">
        <v>104</v>
      </c>
      <c r="U6" s="36"/>
      <c r="V6" s="36"/>
      <c r="W6" s="36" t="s">
        <v>103</v>
      </c>
      <c r="X6" s="36"/>
      <c r="Y6" s="36"/>
      <c r="Z6" s="36" t="s">
        <v>102</v>
      </c>
      <c r="AA6" s="36"/>
      <c r="AB6" s="36"/>
      <c r="AC6" s="36"/>
      <c r="AD6" s="36"/>
      <c r="AE6" s="36"/>
      <c r="AF6" s="36"/>
      <c r="AG6" s="36"/>
      <c r="AH6" s="36"/>
      <c r="AI6" s="36" t="s">
        <v>101</v>
      </c>
      <c r="AJ6" s="36"/>
      <c r="AK6" s="36"/>
      <c r="AL6" s="36" t="s">
        <v>100</v>
      </c>
      <c r="AM6" s="36"/>
      <c r="AN6" s="36"/>
      <c r="AO6" s="36" t="s">
        <v>99</v>
      </c>
      <c r="AP6" s="36"/>
      <c r="AQ6" s="36"/>
      <c r="AR6" s="36" t="s">
        <v>98</v>
      </c>
      <c r="AS6" s="36"/>
      <c r="AT6" s="36"/>
      <c r="AU6" s="22" t="s">
        <v>97</v>
      </c>
      <c r="AV6" s="15"/>
      <c r="AW6" s="15"/>
      <c r="AX6" s="36" t="s">
        <v>96</v>
      </c>
      <c r="AY6" s="36"/>
      <c r="AZ6" s="36"/>
      <c r="BA6" s="36"/>
      <c r="BB6" s="36"/>
      <c r="BC6" s="36"/>
      <c r="BD6" s="36"/>
      <c r="BE6" s="36"/>
      <c r="BF6" s="36"/>
      <c r="BG6" s="36" t="s">
        <v>95</v>
      </c>
      <c r="BH6" s="36"/>
      <c r="BI6" s="36"/>
      <c r="BJ6" s="36"/>
      <c r="BK6" s="36"/>
      <c r="BL6" s="36"/>
      <c r="BM6" s="36" t="s">
        <v>94</v>
      </c>
      <c r="BN6" s="36"/>
      <c r="BO6" s="36"/>
      <c r="BP6" s="36"/>
      <c r="BQ6" s="36"/>
      <c r="BR6" s="36"/>
      <c r="BS6" s="36" t="s">
        <v>93</v>
      </c>
      <c r="BT6" s="36"/>
      <c r="BU6" s="36"/>
      <c r="BV6" s="22" t="s">
        <v>92</v>
      </c>
      <c r="BW6" s="15"/>
      <c r="BX6" s="15"/>
      <c r="BY6" s="36" t="s">
        <v>91</v>
      </c>
      <c r="BZ6" s="36"/>
      <c r="CA6" s="36"/>
      <c r="CB6" s="36" t="s">
        <v>90</v>
      </c>
      <c r="CC6" s="36"/>
      <c r="CD6" s="36"/>
      <c r="CE6" s="36" t="s">
        <v>89</v>
      </c>
      <c r="CF6" s="36"/>
      <c r="CG6" s="36"/>
      <c r="CH6" s="36" t="s">
        <v>88</v>
      </c>
      <c r="CI6" s="36"/>
      <c r="CJ6" s="36"/>
      <c r="CK6" s="36" t="s">
        <v>87</v>
      </c>
      <c r="CL6" s="36"/>
      <c r="CM6" s="36"/>
      <c r="CN6" s="36"/>
      <c r="CO6" s="15"/>
      <c r="CP6" s="15"/>
      <c r="CQ6" s="48" t="s">
        <v>86</v>
      </c>
      <c r="CR6" s="48"/>
      <c r="CS6" s="48"/>
      <c r="CT6" s="36"/>
      <c r="CU6" s="36"/>
      <c r="CV6" s="36"/>
      <c r="CW6" s="36"/>
      <c r="CX6" s="36"/>
      <c r="CY6" s="36"/>
      <c r="CZ6" s="36" t="s">
        <v>85</v>
      </c>
      <c r="DA6" s="36"/>
      <c r="DB6" s="36"/>
      <c r="DC6" s="48" t="s">
        <v>148</v>
      </c>
      <c r="DD6" s="48"/>
      <c r="DE6" s="48"/>
      <c r="DF6" s="36" t="s">
        <v>143</v>
      </c>
      <c r="DG6" s="36"/>
      <c r="DH6" s="36"/>
      <c r="DI6" s="36" t="s">
        <v>84</v>
      </c>
      <c r="DJ6" s="36"/>
      <c r="DK6" s="36"/>
      <c r="DL6" s="36"/>
      <c r="DM6" s="36"/>
      <c r="DN6" s="36"/>
      <c r="DO6" s="22" t="s">
        <v>83</v>
      </c>
      <c r="DP6" s="15"/>
      <c r="DQ6" s="15"/>
      <c r="DR6" s="36"/>
      <c r="DS6" s="36"/>
      <c r="DT6" s="36"/>
      <c r="DU6" s="36"/>
      <c r="DV6" s="36"/>
      <c r="DW6" s="36"/>
      <c r="DX6" s="36" t="s">
        <v>82</v>
      </c>
      <c r="DY6" s="36"/>
      <c r="DZ6" s="36"/>
      <c r="EA6" s="36" t="s">
        <v>81</v>
      </c>
      <c r="EB6" s="36"/>
      <c r="EC6" s="36"/>
      <c r="ED6" s="36"/>
      <c r="EE6" s="36"/>
      <c r="EF6" s="36"/>
      <c r="EG6" s="36" t="s">
        <v>80</v>
      </c>
      <c r="EH6" s="36"/>
      <c r="EI6" s="36"/>
      <c r="EJ6" s="36"/>
      <c r="EK6" s="36"/>
      <c r="EL6" s="36"/>
      <c r="EM6" s="36" t="s">
        <v>79</v>
      </c>
      <c r="EN6" s="36"/>
      <c r="EO6" s="36"/>
      <c r="EP6" s="36"/>
      <c r="EQ6" s="36"/>
      <c r="ER6" s="36"/>
      <c r="ES6" s="36"/>
      <c r="ET6" s="15"/>
      <c r="EU6" s="15"/>
      <c r="EV6" s="36" t="s">
        <v>78</v>
      </c>
      <c r="EW6" s="36"/>
      <c r="EX6" s="36"/>
      <c r="EY6" s="36" t="s">
        <v>78</v>
      </c>
      <c r="EZ6" s="36"/>
      <c r="FA6" s="36"/>
      <c r="FB6" s="36"/>
      <c r="FC6" s="36"/>
      <c r="FD6" s="36"/>
      <c r="FE6" s="36" t="s">
        <v>77</v>
      </c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5"/>
    </row>
    <row r="7" spans="1:197" s="4" customFormat="1" ht="24" customHeight="1" x14ac:dyDescent="0.2">
      <c r="A7" s="36"/>
      <c r="B7" s="36"/>
      <c r="C7" s="10"/>
      <c r="D7" s="10"/>
      <c r="E7" s="10"/>
      <c r="F7" s="10"/>
      <c r="G7" s="10"/>
      <c r="H7" s="36" t="s">
        <v>76</v>
      </c>
      <c r="I7" s="36"/>
      <c r="J7" s="36"/>
      <c r="K7" s="36" t="s">
        <v>76</v>
      </c>
      <c r="L7" s="36"/>
      <c r="M7" s="36"/>
      <c r="N7" s="36" t="s">
        <v>76</v>
      </c>
      <c r="O7" s="36"/>
      <c r="P7" s="36"/>
      <c r="Q7" s="36" t="s">
        <v>76</v>
      </c>
      <c r="R7" s="36"/>
      <c r="S7" s="36"/>
      <c r="T7" s="36" t="s">
        <v>76</v>
      </c>
      <c r="U7" s="36"/>
      <c r="V7" s="36"/>
      <c r="W7" s="36" t="s">
        <v>76</v>
      </c>
      <c r="X7" s="36"/>
      <c r="Y7" s="36"/>
      <c r="Z7" s="36" t="s">
        <v>76</v>
      </c>
      <c r="AA7" s="36"/>
      <c r="AB7" s="36"/>
      <c r="AC7" s="36" t="s">
        <v>76</v>
      </c>
      <c r="AD7" s="36"/>
      <c r="AE7" s="36"/>
      <c r="AF7" s="36" t="s">
        <v>75</v>
      </c>
      <c r="AG7" s="36"/>
      <c r="AH7" s="36"/>
      <c r="AI7" s="36" t="s">
        <v>76</v>
      </c>
      <c r="AJ7" s="36"/>
      <c r="AK7" s="36"/>
      <c r="AL7" s="36" t="s">
        <v>76</v>
      </c>
      <c r="AM7" s="36"/>
      <c r="AN7" s="36"/>
      <c r="AO7" s="36" t="s">
        <v>76</v>
      </c>
      <c r="AP7" s="36"/>
      <c r="AQ7" s="36"/>
      <c r="AR7" s="36" t="s">
        <v>76</v>
      </c>
      <c r="AS7" s="36"/>
      <c r="AT7" s="36"/>
      <c r="AU7" s="22" t="s">
        <v>76</v>
      </c>
      <c r="AV7" s="15"/>
      <c r="AW7" s="15"/>
      <c r="AX7" s="36" t="s">
        <v>76</v>
      </c>
      <c r="AY7" s="36"/>
      <c r="AZ7" s="36"/>
      <c r="BA7" s="36" t="s">
        <v>75</v>
      </c>
      <c r="BB7" s="36"/>
      <c r="BC7" s="36"/>
      <c r="BD7" s="36" t="s">
        <v>76</v>
      </c>
      <c r="BE7" s="36"/>
      <c r="BF7" s="36"/>
      <c r="BG7" s="36" t="s">
        <v>76</v>
      </c>
      <c r="BH7" s="36"/>
      <c r="BI7" s="36"/>
      <c r="BJ7" s="36" t="s">
        <v>76</v>
      </c>
      <c r="BK7" s="36"/>
      <c r="BL7" s="36"/>
      <c r="BM7" s="36" t="s">
        <v>76</v>
      </c>
      <c r="BN7" s="36"/>
      <c r="BO7" s="36"/>
      <c r="BP7" s="36" t="s">
        <v>76</v>
      </c>
      <c r="BQ7" s="36"/>
      <c r="BR7" s="36"/>
      <c r="BS7" s="36" t="s">
        <v>76</v>
      </c>
      <c r="BT7" s="36"/>
      <c r="BU7" s="36"/>
      <c r="BV7" s="22" t="s">
        <v>76</v>
      </c>
      <c r="BW7" s="15"/>
      <c r="BX7" s="15"/>
      <c r="BY7" s="36" t="s">
        <v>76</v>
      </c>
      <c r="BZ7" s="36"/>
      <c r="CA7" s="36"/>
      <c r="CB7" s="36" t="s">
        <v>76</v>
      </c>
      <c r="CC7" s="36"/>
      <c r="CD7" s="36"/>
      <c r="CE7" s="36" t="s">
        <v>76</v>
      </c>
      <c r="CF7" s="36"/>
      <c r="CG7" s="36"/>
      <c r="CH7" s="36" t="s">
        <v>76</v>
      </c>
      <c r="CI7" s="36"/>
      <c r="CJ7" s="36"/>
      <c r="CK7" s="36" t="s">
        <v>76</v>
      </c>
      <c r="CL7" s="36"/>
      <c r="CM7" s="36"/>
      <c r="CN7" s="22" t="s">
        <v>76</v>
      </c>
      <c r="CO7" s="15"/>
      <c r="CP7" s="15"/>
      <c r="CQ7" s="36" t="s">
        <v>76</v>
      </c>
      <c r="CR7" s="36"/>
      <c r="CS7" s="36"/>
      <c r="CT7" s="36" t="s">
        <v>76</v>
      </c>
      <c r="CU7" s="36"/>
      <c r="CV7" s="36"/>
      <c r="CW7" s="36" t="s">
        <v>75</v>
      </c>
      <c r="CX7" s="36"/>
      <c r="CY7" s="36"/>
      <c r="CZ7" s="36" t="s">
        <v>75</v>
      </c>
      <c r="DA7" s="36"/>
      <c r="DB7" s="36"/>
      <c r="DC7" s="47" t="s">
        <v>75</v>
      </c>
      <c r="DD7" s="47"/>
      <c r="DE7" s="47"/>
      <c r="DF7" s="36" t="s">
        <v>76</v>
      </c>
      <c r="DG7" s="36"/>
      <c r="DH7" s="36"/>
      <c r="DI7" s="36" t="s">
        <v>76</v>
      </c>
      <c r="DJ7" s="36"/>
      <c r="DK7" s="36"/>
      <c r="DL7" s="36" t="s">
        <v>76</v>
      </c>
      <c r="DM7" s="36"/>
      <c r="DN7" s="36"/>
      <c r="DO7" s="22" t="s">
        <v>76</v>
      </c>
      <c r="DP7" s="15"/>
      <c r="DQ7" s="15"/>
      <c r="DR7" s="36" t="s">
        <v>76</v>
      </c>
      <c r="DS7" s="36"/>
      <c r="DT7" s="36"/>
      <c r="DU7" s="36" t="s">
        <v>75</v>
      </c>
      <c r="DV7" s="36"/>
      <c r="DW7" s="36"/>
      <c r="DX7" s="36" t="s">
        <v>76</v>
      </c>
      <c r="DY7" s="36"/>
      <c r="DZ7" s="36"/>
      <c r="EA7" s="36" t="s">
        <v>75</v>
      </c>
      <c r="EB7" s="36"/>
      <c r="EC7" s="36"/>
      <c r="ED7" s="36" t="s">
        <v>76</v>
      </c>
      <c r="EE7" s="36"/>
      <c r="EF7" s="36"/>
      <c r="EG7" s="36" t="s">
        <v>76</v>
      </c>
      <c r="EH7" s="36"/>
      <c r="EI7" s="36"/>
      <c r="EJ7" s="36" t="s">
        <v>76</v>
      </c>
      <c r="EK7" s="36"/>
      <c r="EL7" s="36"/>
      <c r="EM7" s="36" t="s">
        <v>76</v>
      </c>
      <c r="EN7" s="36"/>
      <c r="EO7" s="36"/>
      <c r="EP7" s="22" t="s">
        <v>76</v>
      </c>
      <c r="EQ7" s="22"/>
      <c r="ER7" s="22"/>
      <c r="ES7" s="22" t="s">
        <v>75</v>
      </c>
      <c r="ET7" s="15"/>
      <c r="EU7" s="15"/>
      <c r="EV7" s="36" t="s">
        <v>75</v>
      </c>
      <c r="EW7" s="36"/>
      <c r="EX7" s="36"/>
      <c r="EY7" s="36" t="s">
        <v>76</v>
      </c>
      <c r="EZ7" s="36"/>
      <c r="FA7" s="36"/>
      <c r="FB7" s="36" t="s">
        <v>75</v>
      </c>
      <c r="FC7" s="36"/>
      <c r="FD7" s="36"/>
      <c r="FE7" s="36" t="s">
        <v>75</v>
      </c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18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</row>
    <row r="8" spans="1:197" ht="12.75" customHeight="1" x14ac:dyDescent="0.2">
      <c r="A8" s="36"/>
      <c r="B8" s="36" t="s">
        <v>74</v>
      </c>
      <c r="C8" s="6" t="s">
        <v>74</v>
      </c>
      <c r="D8" s="6"/>
      <c r="E8" s="6"/>
      <c r="F8" s="6"/>
      <c r="G8" s="6"/>
      <c r="H8" s="37" t="s">
        <v>73</v>
      </c>
      <c r="I8" s="37"/>
      <c r="J8" s="37"/>
      <c r="K8" s="37" t="s">
        <v>72</v>
      </c>
      <c r="L8" s="37"/>
      <c r="M8" s="37"/>
      <c r="N8" s="37" t="s">
        <v>71</v>
      </c>
      <c r="O8" s="37"/>
      <c r="P8" s="37"/>
      <c r="Q8" s="37" t="s">
        <v>70</v>
      </c>
      <c r="R8" s="37"/>
      <c r="S8" s="37"/>
      <c r="T8" s="37" t="s">
        <v>69</v>
      </c>
      <c r="U8" s="37"/>
      <c r="V8" s="37"/>
      <c r="W8" s="37" t="s">
        <v>68</v>
      </c>
      <c r="X8" s="37"/>
      <c r="Y8" s="37"/>
      <c r="Z8" s="37" t="s">
        <v>67</v>
      </c>
      <c r="AA8" s="37"/>
      <c r="AB8" s="37"/>
      <c r="AC8" s="37" t="s">
        <v>66</v>
      </c>
      <c r="AD8" s="37"/>
      <c r="AE8" s="37"/>
      <c r="AF8" s="37" t="s">
        <v>66</v>
      </c>
      <c r="AG8" s="37"/>
      <c r="AH8" s="37"/>
      <c r="AI8" s="37" t="s">
        <v>65</v>
      </c>
      <c r="AJ8" s="37"/>
      <c r="AK8" s="37"/>
      <c r="AL8" s="37" t="s">
        <v>64</v>
      </c>
      <c r="AM8" s="37"/>
      <c r="AN8" s="37"/>
      <c r="AO8" s="37" t="s">
        <v>63</v>
      </c>
      <c r="AP8" s="37"/>
      <c r="AQ8" s="37"/>
      <c r="AR8" s="37" t="s">
        <v>62</v>
      </c>
      <c r="AS8" s="37"/>
      <c r="AT8" s="37"/>
      <c r="AU8" s="23" t="s">
        <v>61</v>
      </c>
      <c r="AV8" s="14"/>
      <c r="AW8" s="14"/>
      <c r="AX8" s="37" t="s">
        <v>60</v>
      </c>
      <c r="AY8" s="37"/>
      <c r="AZ8" s="37"/>
      <c r="BA8" s="37" t="s">
        <v>60</v>
      </c>
      <c r="BB8" s="37"/>
      <c r="BC8" s="37"/>
      <c r="BD8" s="37" t="s">
        <v>59</v>
      </c>
      <c r="BE8" s="37"/>
      <c r="BF8" s="37"/>
      <c r="BG8" s="37" t="s">
        <v>58</v>
      </c>
      <c r="BH8" s="37"/>
      <c r="BI8" s="37"/>
      <c r="BJ8" s="37" t="s">
        <v>57</v>
      </c>
      <c r="BK8" s="37"/>
      <c r="BL8" s="37"/>
      <c r="BM8" s="37" t="s">
        <v>56</v>
      </c>
      <c r="BN8" s="37"/>
      <c r="BO8" s="37"/>
      <c r="BP8" s="37" t="s">
        <v>55</v>
      </c>
      <c r="BQ8" s="37"/>
      <c r="BR8" s="37"/>
      <c r="BS8" s="37" t="s">
        <v>54</v>
      </c>
      <c r="BT8" s="37"/>
      <c r="BU8" s="37"/>
      <c r="BV8" s="23" t="s">
        <v>53</v>
      </c>
      <c r="BW8" s="14"/>
      <c r="BX8" s="14"/>
      <c r="BY8" s="37" t="s">
        <v>52</v>
      </c>
      <c r="BZ8" s="37"/>
      <c r="CA8" s="37"/>
      <c r="CB8" s="37" t="s">
        <v>51</v>
      </c>
      <c r="CC8" s="37"/>
      <c r="CD8" s="37"/>
      <c r="CE8" s="37" t="s">
        <v>50</v>
      </c>
      <c r="CF8" s="37"/>
      <c r="CG8" s="37"/>
      <c r="CH8" s="37" t="s">
        <v>49</v>
      </c>
      <c r="CI8" s="37"/>
      <c r="CJ8" s="37"/>
      <c r="CK8" s="37" t="s">
        <v>48</v>
      </c>
      <c r="CL8" s="37"/>
      <c r="CM8" s="37"/>
      <c r="CN8" s="23" t="s">
        <v>47</v>
      </c>
      <c r="CO8" s="14"/>
      <c r="CP8" s="14"/>
      <c r="CQ8" s="37" t="s">
        <v>46</v>
      </c>
      <c r="CR8" s="37"/>
      <c r="CS8" s="37"/>
      <c r="CT8" s="37" t="s">
        <v>45</v>
      </c>
      <c r="CU8" s="37"/>
      <c r="CV8" s="37"/>
      <c r="CW8" s="37" t="s">
        <v>45</v>
      </c>
      <c r="CX8" s="37"/>
      <c r="CY8" s="37"/>
      <c r="CZ8" s="37" t="s">
        <v>44</v>
      </c>
      <c r="DA8" s="37"/>
      <c r="DB8" s="37"/>
      <c r="DC8" s="47" t="s">
        <v>149</v>
      </c>
      <c r="DD8" s="47"/>
      <c r="DE8" s="47"/>
      <c r="DF8" s="37" t="s">
        <v>43</v>
      </c>
      <c r="DG8" s="37"/>
      <c r="DH8" s="37"/>
      <c r="DI8" s="37" t="s">
        <v>42</v>
      </c>
      <c r="DJ8" s="37"/>
      <c r="DK8" s="37"/>
      <c r="DL8" s="37" t="s">
        <v>41</v>
      </c>
      <c r="DM8" s="37"/>
      <c r="DN8" s="37"/>
      <c r="DO8" s="23" t="s">
        <v>40</v>
      </c>
      <c r="DP8" s="14"/>
      <c r="DQ8" s="14"/>
      <c r="DR8" s="37" t="s">
        <v>39</v>
      </c>
      <c r="DS8" s="37"/>
      <c r="DT8" s="37"/>
      <c r="DU8" s="37" t="s">
        <v>39</v>
      </c>
      <c r="DV8" s="37"/>
      <c r="DW8" s="37"/>
      <c r="DX8" s="37" t="s">
        <v>38</v>
      </c>
      <c r="DY8" s="37"/>
      <c r="DZ8" s="37"/>
      <c r="EA8" s="37" t="s">
        <v>37</v>
      </c>
      <c r="EB8" s="37"/>
      <c r="EC8" s="37"/>
      <c r="ED8" s="37" t="s">
        <v>36</v>
      </c>
      <c r="EE8" s="37"/>
      <c r="EF8" s="37"/>
      <c r="EG8" s="37" t="s">
        <v>35</v>
      </c>
      <c r="EH8" s="37"/>
      <c r="EI8" s="37"/>
      <c r="EJ8" s="37" t="s">
        <v>34</v>
      </c>
      <c r="EK8" s="37"/>
      <c r="EL8" s="37"/>
      <c r="EM8" s="37" t="s">
        <v>33</v>
      </c>
      <c r="EN8" s="37"/>
      <c r="EO8" s="37"/>
      <c r="EP8" s="23" t="s">
        <v>32</v>
      </c>
      <c r="EQ8" s="23"/>
      <c r="ER8" s="23"/>
      <c r="ES8" s="23" t="s">
        <v>32</v>
      </c>
      <c r="ET8" s="14"/>
      <c r="EU8" s="14"/>
      <c r="EV8" s="37" t="s">
        <v>31</v>
      </c>
      <c r="EW8" s="37"/>
      <c r="EX8" s="37"/>
      <c r="EY8" s="37" t="s">
        <v>30</v>
      </c>
      <c r="EZ8" s="37"/>
      <c r="FA8" s="37"/>
      <c r="FB8" s="37" t="s">
        <v>29</v>
      </c>
      <c r="FC8" s="37"/>
      <c r="FD8" s="37"/>
      <c r="FE8" s="37" t="s">
        <v>28</v>
      </c>
      <c r="FF8" s="37"/>
      <c r="FG8" s="37"/>
      <c r="FH8" s="36"/>
      <c r="FI8" s="36"/>
      <c r="FJ8" s="36"/>
      <c r="FK8" s="36"/>
      <c r="FL8" s="36"/>
      <c r="FM8" s="36"/>
      <c r="FN8" s="36"/>
      <c r="FO8" s="36"/>
      <c r="FP8" s="36"/>
      <c r="FQ8" s="5"/>
    </row>
    <row r="9" spans="1:197" ht="50.45" customHeight="1" x14ac:dyDescent="0.2">
      <c r="A9" s="36"/>
      <c r="B9" s="36"/>
      <c r="C9" s="22" t="s">
        <v>27</v>
      </c>
      <c r="D9" s="22" t="s">
        <v>26</v>
      </c>
      <c r="E9" s="22"/>
      <c r="F9" s="22" t="s">
        <v>25</v>
      </c>
      <c r="G9" s="22"/>
      <c r="H9" s="21" t="s">
        <v>145</v>
      </c>
      <c r="I9" s="22" t="s">
        <v>24</v>
      </c>
      <c r="J9" s="21" t="s">
        <v>146</v>
      </c>
      <c r="K9" s="21" t="s">
        <v>145</v>
      </c>
      <c r="L9" s="22" t="s">
        <v>24</v>
      </c>
      <c r="M9" s="22" t="s">
        <v>23</v>
      </c>
      <c r="N9" s="21" t="s">
        <v>145</v>
      </c>
      <c r="O9" s="22" t="s">
        <v>150</v>
      </c>
      <c r="P9" s="21" t="s">
        <v>146</v>
      </c>
      <c r="Q9" s="21" t="s">
        <v>145</v>
      </c>
      <c r="R9" s="22" t="s">
        <v>150</v>
      </c>
      <c r="S9" s="21" t="s">
        <v>146</v>
      </c>
      <c r="T9" s="21" t="s">
        <v>145</v>
      </c>
      <c r="U9" s="22" t="s">
        <v>24</v>
      </c>
      <c r="V9" s="22" t="s">
        <v>23</v>
      </c>
      <c r="W9" s="21" t="s">
        <v>145</v>
      </c>
      <c r="X9" s="22" t="s">
        <v>150</v>
      </c>
      <c r="Y9" s="21" t="s">
        <v>146</v>
      </c>
      <c r="Z9" s="21" t="s">
        <v>145</v>
      </c>
      <c r="AA9" s="22" t="s">
        <v>150</v>
      </c>
      <c r="AB9" s="21" t="s">
        <v>146</v>
      </c>
      <c r="AC9" s="21" t="s">
        <v>145</v>
      </c>
      <c r="AD9" s="22" t="s">
        <v>150</v>
      </c>
      <c r="AE9" s="21" t="s">
        <v>146</v>
      </c>
      <c r="AF9" s="21" t="s">
        <v>145</v>
      </c>
      <c r="AG9" s="22" t="s">
        <v>24</v>
      </c>
      <c r="AH9" s="22" t="s">
        <v>23</v>
      </c>
      <c r="AI9" s="21" t="s">
        <v>145</v>
      </c>
      <c r="AJ9" s="22" t="s">
        <v>24</v>
      </c>
      <c r="AK9" s="22" t="s">
        <v>23</v>
      </c>
      <c r="AL9" s="21" t="s">
        <v>145</v>
      </c>
      <c r="AM9" s="22" t="s">
        <v>150</v>
      </c>
      <c r="AN9" s="21" t="s">
        <v>146</v>
      </c>
      <c r="AO9" s="21" t="s">
        <v>145</v>
      </c>
      <c r="AP9" s="22" t="s">
        <v>150</v>
      </c>
      <c r="AQ9" s="21" t="s">
        <v>146</v>
      </c>
      <c r="AR9" s="21" t="s">
        <v>145</v>
      </c>
      <c r="AS9" s="22" t="s">
        <v>150</v>
      </c>
      <c r="AT9" s="21" t="s">
        <v>146</v>
      </c>
      <c r="AU9" s="21" t="s">
        <v>145</v>
      </c>
      <c r="AV9" s="22" t="s">
        <v>24</v>
      </c>
      <c r="AW9" s="22" t="s">
        <v>23</v>
      </c>
      <c r="AX9" s="21" t="s">
        <v>145</v>
      </c>
      <c r="AY9" s="22" t="s">
        <v>24</v>
      </c>
      <c r="AZ9" s="22" t="s">
        <v>23</v>
      </c>
      <c r="BA9" s="21" t="s">
        <v>145</v>
      </c>
      <c r="BB9" s="22" t="s">
        <v>24</v>
      </c>
      <c r="BC9" s="22" t="s">
        <v>23</v>
      </c>
      <c r="BD9" s="21" t="s">
        <v>145</v>
      </c>
      <c r="BE9" s="22" t="s">
        <v>24</v>
      </c>
      <c r="BF9" s="22" t="s">
        <v>23</v>
      </c>
      <c r="BG9" s="21" t="s">
        <v>145</v>
      </c>
      <c r="BH9" s="22" t="s">
        <v>24</v>
      </c>
      <c r="BI9" s="22" t="s">
        <v>23</v>
      </c>
      <c r="BJ9" s="21" t="s">
        <v>145</v>
      </c>
      <c r="BK9" s="22" t="s">
        <v>150</v>
      </c>
      <c r="BL9" s="21" t="s">
        <v>146</v>
      </c>
      <c r="BM9" s="21" t="s">
        <v>145</v>
      </c>
      <c r="BN9" s="22" t="s">
        <v>150</v>
      </c>
      <c r="BO9" s="21" t="s">
        <v>146</v>
      </c>
      <c r="BP9" s="21" t="s">
        <v>145</v>
      </c>
      <c r="BQ9" s="22" t="s">
        <v>24</v>
      </c>
      <c r="BR9" s="22" t="s">
        <v>23</v>
      </c>
      <c r="BS9" s="21" t="s">
        <v>145</v>
      </c>
      <c r="BT9" s="22" t="s">
        <v>24</v>
      </c>
      <c r="BU9" s="22" t="s">
        <v>23</v>
      </c>
      <c r="BV9" s="21" t="s">
        <v>145</v>
      </c>
      <c r="BW9" s="22" t="s">
        <v>24</v>
      </c>
      <c r="BX9" s="22" t="s">
        <v>23</v>
      </c>
      <c r="BY9" s="21" t="s">
        <v>145</v>
      </c>
      <c r="BZ9" s="22" t="s">
        <v>24</v>
      </c>
      <c r="CA9" s="22" t="s">
        <v>23</v>
      </c>
      <c r="CB9" s="21" t="s">
        <v>145</v>
      </c>
      <c r="CC9" s="22" t="s">
        <v>24</v>
      </c>
      <c r="CD9" s="22" t="s">
        <v>23</v>
      </c>
      <c r="CE9" s="21" t="s">
        <v>145</v>
      </c>
      <c r="CF9" s="22" t="s">
        <v>24</v>
      </c>
      <c r="CG9" s="22" t="s">
        <v>23</v>
      </c>
      <c r="CH9" s="21" t="s">
        <v>145</v>
      </c>
      <c r="CI9" s="22" t="s">
        <v>24</v>
      </c>
      <c r="CJ9" s="22" t="s">
        <v>23</v>
      </c>
      <c r="CK9" s="21" t="s">
        <v>145</v>
      </c>
      <c r="CL9" s="22" t="s">
        <v>24</v>
      </c>
      <c r="CM9" s="22" t="s">
        <v>23</v>
      </c>
      <c r="CN9" s="21" t="s">
        <v>145</v>
      </c>
      <c r="CO9" s="22" t="s">
        <v>24</v>
      </c>
      <c r="CP9" s="22" t="s">
        <v>23</v>
      </c>
      <c r="CQ9" s="21" t="s">
        <v>145</v>
      </c>
      <c r="CR9" s="22" t="s">
        <v>24</v>
      </c>
      <c r="CS9" s="22" t="s">
        <v>23</v>
      </c>
      <c r="CT9" s="21" t="s">
        <v>145</v>
      </c>
      <c r="CU9" s="22" t="s">
        <v>24</v>
      </c>
      <c r="CV9" s="22" t="s">
        <v>23</v>
      </c>
      <c r="CW9" s="21" t="s">
        <v>145</v>
      </c>
      <c r="CX9" s="22" t="s">
        <v>150</v>
      </c>
      <c r="CY9" s="21" t="s">
        <v>146</v>
      </c>
      <c r="CZ9" s="21" t="s">
        <v>145</v>
      </c>
      <c r="DA9" s="22" t="s">
        <v>150</v>
      </c>
      <c r="DB9" s="21" t="s">
        <v>146</v>
      </c>
      <c r="DC9" s="21" t="s">
        <v>145</v>
      </c>
      <c r="DD9" s="22" t="s">
        <v>150</v>
      </c>
      <c r="DE9" s="21" t="s">
        <v>146</v>
      </c>
      <c r="DF9" s="21" t="s">
        <v>145</v>
      </c>
      <c r="DG9" s="22" t="s">
        <v>24</v>
      </c>
      <c r="DH9" s="22" t="s">
        <v>23</v>
      </c>
      <c r="DI9" s="21" t="s">
        <v>145</v>
      </c>
      <c r="DJ9" s="22" t="s">
        <v>24</v>
      </c>
      <c r="DK9" s="22" t="s">
        <v>23</v>
      </c>
      <c r="DL9" s="21" t="s">
        <v>145</v>
      </c>
      <c r="DM9" s="22" t="s">
        <v>24</v>
      </c>
      <c r="DN9" s="22" t="s">
        <v>23</v>
      </c>
      <c r="DO9" s="21" t="s">
        <v>145</v>
      </c>
      <c r="DP9" s="22" t="s">
        <v>24</v>
      </c>
      <c r="DQ9" s="22" t="s">
        <v>23</v>
      </c>
      <c r="DR9" s="21" t="s">
        <v>145</v>
      </c>
      <c r="DS9" s="22" t="s">
        <v>150</v>
      </c>
      <c r="DT9" s="21" t="s">
        <v>146</v>
      </c>
      <c r="DU9" s="21" t="s">
        <v>145</v>
      </c>
      <c r="DV9" s="22" t="s">
        <v>24</v>
      </c>
      <c r="DW9" s="22" t="s">
        <v>23</v>
      </c>
      <c r="DX9" s="21" t="s">
        <v>145</v>
      </c>
      <c r="DY9" s="22" t="s">
        <v>150</v>
      </c>
      <c r="DZ9" s="21" t="s">
        <v>146</v>
      </c>
      <c r="EA9" s="21" t="s">
        <v>145</v>
      </c>
      <c r="EB9" s="22" t="s">
        <v>24</v>
      </c>
      <c r="EC9" s="22" t="s">
        <v>23</v>
      </c>
      <c r="ED9" s="21" t="s">
        <v>145</v>
      </c>
      <c r="EE9" s="22" t="s">
        <v>24</v>
      </c>
      <c r="EF9" s="22" t="s">
        <v>23</v>
      </c>
      <c r="EG9" s="21" t="s">
        <v>145</v>
      </c>
      <c r="EH9" s="22" t="s">
        <v>24</v>
      </c>
      <c r="EI9" s="22" t="s">
        <v>23</v>
      </c>
      <c r="EJ9" s="21" t="s">
        <v>145</v>
      </c>
      <c r="EK9" s="22" t="s">
        <v>24</v>
      </c>
      <c r="EL9" s="22" t="s">
        <v>23</v>
      </c>
      <c r="EM9" s="21" t="s">
        <v>145</v>
      </c>
      <c r="EN9" s="22" t="s">
        <v>24</v>
      </c>
      <c r="EO9" s="22" t="s">
        <v>23</v>
      </c>
      <c r="EP9" s="21" t="s">
        <v>145</v>
      </c>
      <c r="EQ9" s="22" t="s">
        <v>24</v>
      </c>
      <c r="ER9" s="22" t="s">
        <v>23</v>
      </c>
      <c r="ES9" s="21" t="s">
        <v>145</v>
      </c>
      <c r="ET9" s="22" t="s">
        <v>24</v>
      </c>
      <c r="EU9" s="22" t="s">
        <v>23</v>
      </c>
      <c r="EV9" s="21" t="s">
        <v>145</v>
      </c>
      <c r="EW9" s="22" t="s">
        <v>24</v>
      </c>
      <c r="EX9" s="22" t="s">
        <v>23</v>
      </c>
      <c r="EY9" s="21" t="s">
        <v>145</v>
      </c>
      <c r="EZ9" s="22" t="s">
        <v>24</v>
      </c>
      <c r="FA9" s="22" t="s">
        <v>23</v>
      </c>
      <c r="FB9" s="21" t="s">
        <v>145</v>
      </c>
      <c r="FC9" s="22" t="s">
        <v>24</v>
      </c>
      <c r="FD9" s="22" t="s">
        <v>23</v>
      </c>
      <c r="FE9" s="21" t="s">
        <v>145</v>
      </c>
      <c r="FF9" s="22" t="s">
        <v>24</v>
      </c>
      <c r="FG9" s="22" t="s">
        <v>23</v>
      </c>
      <c r="FH9" s="21" t="s">
        <v>145</v>
      </c>
      <c r="FI9" s="22" t="s">
        <v>150</v>
      </c>
      <c r="FJ9" s="21" t="s">
        <v>146</v>
      </c>
      <c r="FK9" s="21" t="s">
        <v>145</v>
      </c>
      <c r="FL9" s="22" t="s">
        <v>150</v>
      </c>
      <c r="FM9" s="21" t="s">
        <v>146</v>
      </c>
      <c r="FN9" s="21" t="s">
        <v>145</v>
      </c>
      <c r="FO9" s="22" t="s">
        <v>150</v>
      </c>
      <c r="FP9" s="21" t="s">
        <v>146</v>
      </c>
      <c r="FQ9" s="5"/>
    </row>
    <row r="10" spans="1:197" ht="12.75" customHeight="1" x14ac:dyDescent="0.2">
      <c r="A10" s="24" t="s">
        <v>22</v>
      </c>
      <c r="B10" s="51"/>
      <c r="C10" s="51"/>
      <c r="D10" s="51"/>
      <c r="E10" s="51"/>
      <c r="F10" s="51"/>
      <c r="G10" s="51"/>
      <c r="H10" s="11">
        <f>K10</f>
        <v>7566.8</v>
      </c>
      <c r="I10" s="11">
        <f t="shared" ref="I10:J10" si="0">L10</f>
        <v>0</v>
      </c>
      <c r="J10" s="11">
        <f t="shared" si="0"/>
        <v>7566.8</v>
      </c>
      <c r="K10" s="11">
        <v>7566.8</v>
      </c>
      <c r="L10" s="11">
        <v>0</v>
      </c>
      <c r="M10" s="11">
        <v>7566.8</v>
      </c>
      <c r="N10" s="11">
        <f>Q10+T10+W10+Z10</f>
        <v>2541170.2000000002</v>
      </c>
      <c r="O10" s="11">
        <f t="shared" ref="O10:P10" si="1">R10+U10+X10+AA10</f>
        <v>57536.2</v>
      </c>
      <c r="P10" s="11">
        <f t="shared" si="1"/>
        <v>2598683.4000000004</v>
      </c>
      <c r="Q10" s="11">
        <v>2352319.2000000002</v>
      </c>
      <c r="R10" s="28">
        <v>57354.2</v>
      </c>
      <c r="S10" s="11">
        <f>Q10+R10</f>
        <v>2409673.4000000004</v>
      </c>
      <c r="T10" s="11">
        <v>87833</v>
      </c>
      <c r="U10" s="11">
        <v>0</v>
      </c>
      <c r="V10" s="11">
        <v>87833</v>
      </c>
      <c r="W10" s="11">
        <v>78751</v>
      </c>
      <c r="X10" s="28">
        <v>159</v>
      </c>
      <c r="Y10" s="11">
        <f>W10+X10</f>
        <v>78910</v>
      </c>
      <c r="Z10" s="11">
        <v>22267</v>
      </c>
      <c r="AA10" s="28">
        <v>23</v>
      </c>
      <c r="AB10" s="11">
        <v>22267</v>
      </c>
      <c r="AC10" s="11">
        <f>AI10+AL10+AO10+AR10+AU10+AX10</f>
        <v>101366.1</v>
      </c>
      <c r="AD10" s="11">
        <f t="shared" ref="AD10" si="2">AJ10+AM10+AP10+AS10+AV10+AY10</f>
        <v>1589.5</v>
      </c>
      <c r="AE10" s="11">
        <f>AC10+AD10</f>
        <v>102955.6</v>
      </c>
      <c r="AF10" s="11"/>
      <c r="AG10" s="11">
        <f t="shared" ref="AG10:AH10" si="3">BB10</f>
        <v>0</v>
      </c>
      <c r="AH10" s="11">
        <f t="shared" si="3"/>
        <v>0</v>
      </c>
      <c r="AI10" s="11">
        <v>22555.5</v>
      </c>
      <c r="AJ10" s="11">
        <v>0</v>
      </c>
      <c r="AK10" s="11">
        <v>22555.5</v>
      </c>
      <c r="AL10" s="11">
        <v>32088.3</v>
      </c>
      <c r="AM10" s="28">
        <v>1216.5999999999999</v>
      </c>
      <c r="AN10" s="11">
        <f>AL10+AM10</f>
        <v>33304.9</v>
      </c>
      <c r="AO10" s="11">
        <v>9576.6</v>
      </c>
      <c r="AP10" s="28">
        <v>358.2</v>
      </c>
      <c r="AQ10" s="11">
        <f>AO10+AP10</f>
        <v>9934.8000000000011</v>
      </c>
      <c r="AR10" s="11">
        <v>391</v>
      </c>
      <c r="AS10" s="28">
        <v>14.7</v>
      </c>
      <c r="AT10" s="11">
        <f>AR10+AS10</f>
        <v>405.7</v>
      </c>
      <c r="AU10" s="11">
        <v>36754.699999999997</v>
      </c>
      <c r="AV10" s="11">
        <v>0</v>
      </c>
      <c r="AW10" s="11">
        <v>36754.699999999997</v>
      </c>
      <c r="AX10" s="11"/>
      <c r="AY10" s="11">
        <v>0</v>
      </c>
      <c r="AZ10" s="11">
        <v>0</v>
      </c>
      <c r="BA10" s="11"/>
      <c r="BB10" s="11">
        <v>0</v>
      </c>
      <c r="BC10" s="11">
        <v>0</v>
      </c>
      <c r="BD10" s="11">
        <f>BG10</f>
        <v>546.70000000000005</v>
      </c>
      <c r="BE10" s="11">
        <f t="shared" ref="BE10:BF10" si="4">BH10</f>
        <v>0</v>
      </c>
      <c r="BF10" s="11">
        <f t="shared" si="4"/>
        <v>546.70000000000005</v>
      </c>
      <c r="BG10" s="11">
        <v>546.70000000000005</v>
      </c>
      <c r="BH10" s="11">
        <v>0</v>
      </c>
      <c r="BI10" s="11">
        <v>546.70000000000005</v>
      </c>
      <c r="BJ10" s="11">
        <f>BM10</f>
        <v>3639.8</v>
      </c>
      <c r="BK10" s="11">
        <f t="shared" ref="BK10" si="5">BN10</f>
        <v>137.9</v>
      </c>
      <c r="BL10" s="11">
        <f>BJ10+BK10</f>
        <v>3777.7000000000003</v>
      </c>
      <c r="BM10" s="11">
        <v>3639.8</v>
      </c>
      <c r="BN10" s="28">
        <v>137.9</v>
      </c>
      <c r="BO10" s="11">
        <v>3639.8</v>
      </c>
      <c r="BP10" s="11">
        <f>BS10+BV10+BY10+CB10+CE10+CH10+CK10</f>
        <v>20031</v>
      </c>
      <c r="BQ10" s="11">
        <f t="shared" ref="BQ10:BR10" si="6">BT10+BW10+BZ10+CC10+CF10+CI10+CL10</f>
        <v>0</v>
      </c>
      <c r="BR10" s="11">
        <f t="shared" si="6"/>
        <v>20031</v>
      </c>
      <c r="BS10" s="11">
        <v>13</v>
      </c>
      <c r="BT10" s="11">
        <v>0</v>
      </c>
      <c r="BU10" s="11">
        <v>13</v>
      </c>
      <c r="BV10" s="11">
        <v>19100</v>
      </c>
      <c r="BW10" s="11">
        <v>0</v>
      </c>
      <c r="BX10" s="11">
        <v>19100</v>
      </c>
      <c r="BY10" s="11"/>
      <c r="BZ10" s="11">
        <v>0</v>
      </c>
      <c r="CA10" s="11">
        <v>0</v>
      </c>
      <c r="CB10" s="11"/>
      <c r="CC10" s="11">
        <v>0</v>
      </c>
      <c r="CD10" s="11">
        <v>0</v>
      </c>
      <c r="CE10" s="11"/>
      <c r="CF10" s="11">
        <v>0</v>
      </c>
      <c r="CG10" s="11">
        <v>0</v>
      </c>
      <c r="CH10" s="11"/>
      <c r="CI10" s="11">
        <v>0</v>
      </c>
      <c r="CJ10" s="11">
        <v>0</v>
      </c>
      <c r="CK10" s="11">
        <v>918</v>
      </c>
      <c r="CL10" s="11">
        <v>0</v>
      </c>
      <c r="CM10" s="11">
        <v>918</v>
      </c>
      <c r="CN10" s="11"/>
      <c r="CO10" s="11">
        <f t="shared" ref="CO10:CP10" si="7">CR10</f>
        <v>0</v>
      </c>
      <c r="CP10" s="11">
        <f t="shared" si="7"/>
        <v>0</v>
      </c>
      <c r="CQ10" s="11"/>
      <c r="CR10" s="11">
        <v>0</v>
      </c>
      <c r="CS10" s="11">
        <v>0</v>
      </c>
      <c r="CT10" s="11">
        <f>DI10+DF10</f>
        <v>32</v>
      </c>
      <c r="CU10" s="11">
        <f t="shared" ref="CU10:CV10" si="8">DJ10+DG10</f>
        <v>0</v>
      </c>
      <c r="CV10" s="11">
        <f t="shared" si="8"/>
        <v>32</v>
      </c>
      <c r="CW10" s="11">
        <f>CZ10+DC10</f>
        <v>21128.9</v>
      </c>
      <c r="CX10" s="11">
        <f>DA10+DD10</f>
        <v>-6859.9</v>
      </c>
      <c r="CY10" s="11">
        <f>CW10+CX10</f>
        <v>14269.000000000002</v>
      </c>
      <c r="CZ10" s="11">
        <v>21128.9</v>
      </c>
      <c r="DA10" s="28">
        <v>-10030.799999999999</v>
      </c>
      <c r="DB10" s="11">
        <f>CZ10+DA10</f>
        <v>11098.100000000002</v>
      </c>
      <c r="DC10" s="11"/>
      <c r="DD10" s="28">
        <v>3170.9</v>
      </c>
      <c r="DE10" s="11">
        <f>DC10+DD10</f>
        <v>3170.9</v>
      </c>
      <c r="DF10" s="11"/>
      <c r="DG10" s="11">
        <v>0</v>
      </c>
      <c r="DH10" s="11">
        <v>0</v>
      </c>
      <c r="DI10" s="11">
        <v>32</v>
      </c>
      <c r="DJ10" s="11">
        <v>0</v>
      </c>
      <c r="DK10" s="11">
        <v>32</v>
      </c>
      <c r="DL10" s="11">
        <f>DO10</f>
        <v>655.8</v>
      </c>
      <c r="DM10" s="11">
        <f t="shared" ref="DM10:DN10" si="9">DP10</f>
        <v>0</v>
      </c>
      <c r="DN10" s="11">
        <f t="shared" si="9"/>
        <v>655.8</v>
      </c>
      <c r="DO10" s="11">
        <v>655.8</v>
      </c>
      <c r="DP10" s="11">
        <v>0</v>
      </c>
      <c r="DQ10" s="11">
        <v>655.8</v>
      </c>
      <c r="DR10" s="11">
        <f>DX10</f>
        <v>4413.5</v>
      </c>
      <c r="DS10" s="11">
        <f t="shared" ref="DS10" si="10">DY10</f>
        <v>165.4</v>
      </c>
      <c r="DT10" s="11">
        <f>DR10+DS10</f>
        <v>4578.8999999999996</v>
      </c>
      <c r="DU10" s="11">
        <f>EA10</f>
        <v>6.5</v>
      </c>
      <c r="DV10" s="11">
        <f t="shared" ref="DV10:DW10" si="11">EB10</f>
        <v>0</v>
      </c>
      <c r="DW10" s="11">
        <f t="shared" si="11"/>
        <v>6.5</v>
      </c>
      <c r="DX10" s="11">
        <v>4413.5</v>
      </c>
      <c r="DY10" s="28">
        <v>165.4</v>
      </c>
      <c r="DZ10" s="11">
        <f>DX10+DY10</f>
        <v>4578.8999999999996</v>
      </c>
      <c r="EA10" s="11">
        <v>6.5</v>
      </c>
      <c r="EB10" s="11">
        <v>0</v>
      </c>
      <c r="EC10" s="11">
        <v>6.5</v>
      </c>
      <c r="ED10" s="11">
        <f>EG10</f>
        <v>197.5</v>
      </c>
      <c r="EE10" s="11">
        <f t="shared" ref="EE10:EF10" si="12">EH10</f>
        <v>0</v>
      </c>
      <c r="EF10" s="11">
        <f t="shared" si="12"/>
        <v>197.5</v>
      </c>
      <c r="EG10" s="11">
        <v>197.5</v>
      </c>
      <c r="EH10" s="11">
        <v>0</v>
      </c>
      <c r="EI10" s="11">
        <v>197.5</v>
      </c>
      <c r="EJ10" s="11"/>
      <c r="EK10" s="11">
        <f t="shared" ref="EK10:EL10" si="13">EN10</f>
        <v>0</v>
      </c>
      <c r="EL10" s="11">
        <f t="shared" si="13"/>
        <v>0</v>
      </c>
      <c r="EM10" s="11"/>
      <c r="EN10" s="11">
        <v>0</v>
      </c>
      <c r="EO10" s="11">
        <v>0</v>
      </c>
      <c r="EP10" s="11">
        <f>EY10</f>
        <v>944</v>
      </c>
      <c r="EQ10" s="11">
        <f t="shared" ref="EQ10:ER10" si="14">EZ10</f>
        <v>0</v>
      </c>
      <c r="ER10" s="11">
        <f t="shared" si="14"/>
        <v>944</v>
      </c>
      <c r="ES10" s="11">
        <f>EV10</f>
        <v>9779</v>
      </c>
      <c r="ET10" s="11">
        <f t="shared" ref="ET10:EU10" si="15">EW10</f>
        <v>0</v>
      </c>
      <c r="EU10" s="11">
        <f t="shared" si="15"/>
        <v>9779</v>
      </c>
      <c r="EV10" s="11">
        <v>9779</v>
      </c>
      <c r="EW10" s="11">
        <v>0</v>
      </c>
      <c r="EX10" s="11">
        <v>9779</v>
      </c>
      <c r="EY10" s="11">
        <v>944</v>
      </c>
      <c r="EZ10" s="11">
        <v>0</v>
      </c>
      <c r="FA10" s="11">
        <v>944</v>
      </c>
      <c r="FB10" s="11"/>
      <c r="FC10" s="11">
        <f t="shared" ref="FC10:FD10" si="16">FF10</f>
        <v>0</v>
      </c>
      <c r="FD10" s="11">
        <f t="shared" si="16"/>
        <v>0</v>
      </c>
      <c r="FE10" s="11"/>
      <c r="FF10" s="11">
        <v>0</v>
      </c>
      <c r="FG10" s="11">
        <v>0</v>
      </c>
      <c r="FH10" s="11">
        <f>FK10+FN10</f>
        <v>2711477.8</v>
      </c>
      <c r="FI10" s="11">
        <f t="shared" ref="FI10" si="17">FL10+FO10</f>
        <v>52569.1</v>
      </c>
      <c r="FJ10" s="11">
        <f>FH10+FI10</f>
        <v>2764046.9</v>
      </c>
      <c r="FK10" s="11">
        <f>H10+N10+AC10+BD10+BJ10+BP10+CN10+CT10+DL10+DR10+ED10+EJ10+EP10</f>
        <v>2680563.4</v>
      </c>
      <c r="FL10" s="11">
        <f>I10+O10+AD10+BE10+BK10+BQ10+CO10+CU10+DM10+DS10+EE10+EK10+EQ10</f>
        <v>59429</v>
      </c>
      <c r="FM10" s="11">
        <f>FK10+FL10</f>
        <v>2739992.4</v>
      </c>
      <c r="FN10" s="11">
        <f>AF10+CW10+DU10+ES10+FB10</f>
        <v>30914.400000000001</v>
      </c>
      <c r="FO10" s="11">
        <f>AG10+CX10+DV10+ET10+FC10</f>
        <v>-6859.9</v>
      </c>
      <c r="FP10" s="11">
        <f>FN10+FO10</f>
        <v>24054.5</v>
      </c>
      <c r="FQ10" s="20"/>
      <c r="FR10" s="20"/>
      <c r="FS10" s="20"/>
      <c r="FT10" s="20"/>
      <c r="FU10" s="20"/>
      <c r="FV10" s="20"/>
      <c r="FW10" s="20"/>
      <c r="FX10" s="20"/>
      <c r="FY10" s="20"/>
      <c r="FZ10" s="26"/>
      <c r="GA10" s="26"/>
      <c r="GB10" s="26"/>
      <c r="GC10" s="26"/>
      <c r="GD10" s="26"/>
      <c r="GE10" s="26"/>
      <c r="GF10" s="26"/>
      <c r="GG10" s="26"/>
      <c r="GH10" s="26"/>
    </row>
    <row r="11" spans="1:197" ht="12.75" customHeight="1" x14ac:dyDescent="0.2">
      <c r="A11" s="24" t="s">
        <v>21</v>
      </c>
      <c r="B11" s="51"/>
      <c r="C11" s="51"/>
      <c r="D11" s="51"/>
      <c r="E11" s="51"/>
      <c r="F11" s="51"/>
      <c r="G11" s="51"/>
      <c r="H11" s="11">
        <f t="shared" ref="H11:H31" si="18">K11</f>
        <v>3197.6</v>
      </c>
      <c r="I11" s="11">
        <f t="shared" ref="I11:I31" si="19">L11</f>
        <v>0</v>
      </c>
      <c r="J11" s="11">
        <f t="shared" ref="J11:J31" si="20">M11</f>
        <v>3197.6</v>
      </c>
      <c r="K11" s="11">
        <v>3197.6</v>
      </c>
      <c r="L11" s="11">
        <v>0</v>
      </c>
      <c r="M11" s="11">
        <v>3197.6</v>
      </c>
      <c r="N11" s="11">
        <f t="shared" ref="N11:N31" si="21">Q11+T11+W11+Z11</f>
        <v>9008749.0999999996</v>
      </c>
      <c r="O11" s="11">
        <f t="shared" ref="O11:O31" si="22">R11+U11+X11+AA11</f>
        <v>219648.3</v>
      </c>
      <c r="P11" s="11">
        <f t="shared" ref="P11:P31" si="23">S11+V11+Y11+AB11</f>
        <v>9228374.4000000004</v>
      </c>
      <c r="Q11" s="11">
        <v>8436442.9000000004</v>
      </c>
      <c r="R11" s="28">
        <v>219027.3</v>
      </c>
      <c r="S11" s="11">
        <f t="shared" ref="S11:S31" si="24">Q11+R11</f>
        <v>8655470.2000000011</v>
      </c>
      <c r="T11" s="11">
        <v>249031</v>
      </c>
      <c r="U11" s="11">
        <v>0</v>
      </c>
      <c r="V11" s="11">
        <v>249031</v>
      </c>
      <c r="W11" s="11">
        <v>240118</v>
      </c>
      <c r="X11" s="28">
        <v>598</v>
      </c>
      <c r="Y11" s="11">
        <f t="shared" ref="Y11:Y31" si="25">W11+X11</f>
        <v>240716</v>
      </c>
      <c r="Z11" s="11">
        <v>83157.2</v>
      </c>
      <c r="AA11" s="28">
        <v>23</v>
      </c>
      <c r="AB11" s="11">
        <v>83157.2</v>
      </c>
      <c r="AC11" s="11">
        <f t="shared" ref="AC11:AC31" si="26">AI11+AL11+AO11+AR11+AU11+AX11</f>
        <v>284557.40000000002</v>
      </c>
      <c r="AD11" s="11">
        <f t="shared" ref="AD11:AD31" si="27">AJ11+AM11+AP11+AS11+AV11+AY11</f>
        <v>3587.9</v>
      </c>
      <c r="AE11" s="11">
        <f t="shared" ref="AE11:AE31" si="28">AC11+AD11</f>
        <v>288145.30000000005</v>
      </c>
      <c r="AF11" s="11"/>
      <c r="AG11" s="11">
        <f t="shared" ref="AG11:AG31" si="29">BB11</f>
        <v>0</v>
      </c>
      <c r="AH11" s="11">
        <f t="shared" ref="AH11:AH31" si="30">BC11</f>
        <v>0</v>
      </c>
      <c r="AI11" s="11">
        <v>127106.4</v>
      </c>
      <c r="AJ11" s="11">
        <v>0</v>
      </c>
      <c r="AK11" s="11">
        <v>127106.4</v>
      </c>
      <c r="AL11" s="11">
        <v>73741.3</v>
      </c>
      <c r="AM11" s="28">
        <v>2808.1</v>
      </c>
      <c r="AN11" s="11">
        <f t="shared" ref="AN11:AN31" si="31">AL11+AM11</f>
        <v>76549.400000000009</v>
      </c>
      <c r="AO11" s="11">
        <v>19902.7</v>
      </c>
      <c r="AP11" s="28">
        <v>749.5</v>
      </c>
      <c r="AQ11" s="11">
        <f t="shared" ref="AQ11:AQ31" si="32">AO11+AP11</f>
        <v>20652.2</v>
      </c>
      <c r="AR11" s="11">
        <v>799</v>
      </c>
      <c r="AS11" s="28">
        <v>30.3</v>
      </c>
      <c r="AT11" s="11">
        <f t="shared" ref="AT11:AT31" si="33">AR11+AS11</f>
        <v>829.3</v>
      </c>
      <c r="AU11" s="11">
        <v>63008</v>
      </c>
      <c r="AV11" s="11">
        <v>0</v>
      </c>
      <c r="AW11" s="11">
        <v>63008</v>
      </c>
      <c r="AX11" s="11"/>
      <c r="AY11" s="11">
        <v>0</v>
      </c>
      <c r="AZ11" s="11">
        <v>0</v>
      </c>
      <c r="BA11" s="11"/>
      <c r="BB11" s="11">
        <v>0</v>
      </c>
      <c r="BC11" s="11">
        <v>0</v>
      </c>
      <c r="BD11" s="11">
        <f t="shared" ref="BD11:BD31" si="34">BG11</f>
        <v>352.2</v>
      </c>
      <c r="BE11" s="11">
        <f t="shared" ref="BE11:BE31" si="35">BH11</f>
        <v>0</v>
      </c>
      <c r="BF11" s="11">
        <f t="shared" ref="BF11:BF31" si="36">BI11</f>
        <v>352.2</v>
      </c>
      <c r="BG11" s="11">
        <v>352.2</v>
      </c>
      <c r="BH11" s="11">
        <v>0</v>
      </c>
      <c r="BI11" s="11">
        <v>352.2</v>
      </c>
      <c r="BJ11" s="11">
        <f t="shared" ref="BJ11:BJ31" si="37">BM11</f>
        <v>8428</v>
      </c>
      <c r="BK11" s="11">
        <f t="shared" ref="BK11:BK31" si="38">BN11</f>
        <v>321.2</v>
      </c>
      <c r="BL11" s="11">
        <f t="shared" ref="BL11:BL31" si="39">BJ11+BK11</f>
        <v>8749.2000000000007</v>
      </c>
      <c r="BM11" s="11">
        <v>8428</v>
      </c>
      <c r="BN11" s="28">
        <v>321.2</v>
      </c>
      <c r="BO11" s="11">
        <v>8428</v>
      </c>
      <c r="BP11" s="11">
        <f t="shared" ref="BP11:BP31" si="40">BS11+BV11+BY11+CB11+CE11+CH11+CK11</f>
        <v>1567</v>
      </c>
      <c r="BQ11" s="11">
        <f t="shared" ref="BQ11:BQ31" si="41">BT11+BW11+BZ11+CC11+CF11+CI11+CL11</f>
        <v>0</v>
      </c>
      <c r="BR11" s="11">
        <f t="shared" ref="BR11:BR31" si="42">BU11+BX11+CA11+CD11+CG11+CJ11+CM11</f>
        <v>1567</v>
      </c>
      <c r="BS11" s="11"/>
      <c r="BT11" s="11">
        <v>0</v>
      </c>
      <c r="BU11" s="11">
        <v>0</v>
      </c>
      <c r="BV11" s="11">
        <v>27</v>
      </c>
      <c r="BW11" s="11">
        <v>0</v>
      </c>
      <c r="BX11" s="11">
        <v>27</v>
      </c>
      <c r="BY11" s="11"/>
      <c r="BZ11" s="11">
        <v>0</v>
      </c>
      <c r="CA11" s="11">
        <v>0</v>
      </c>
      <c r="CB11" s="11"/>
      <c r="CC11" s="11">
        <v>0</v>
      </c>
      <c r="CD11" s="11">
        <v>0</v>
      </c>
      <c r="CE11" s="11">
        <v>470</v>
      </c>
      <c r="CF11" s="11">
        <v>0</v>
      </c>
      <c r="CG11" s="11">
        <v>470</v>
      </c>
      <c r="CH11" s="11"/>
      <c r="CI11" s="11">
        <v>0</v>
      </c>
      <c r="CJ11" s="11">
        <v>0</v>
      </c>
      <c r="CK11" s="11">
        <v>1070</v>
      </c>
      <c r="CL11" s="11">
        <v>0</v>
      </c>
      <c r="CM11" s="11">
        <v>1070</v>
      </c>
      <c r="CN11" s="11"/>
      <c r="CO11" s="11">
        <f t="shared" ref="CO11:CO31" si="43">CR11</f>
        <v>0</v>
      </c>
      <c r="CP11" s="11">
        <f t="shared" ref="CP11:CP31" si="44">CS11</f>
        <v>0</v>
      </c>
      <c r="CQ11" s="11"/>
      <c r="CR11" s="11">
        <v>0</v>
      </c>
      <c r="CS11" s="11">
        <v>0</v>
      </c>
      <c r="CT11" s="11">
        <f t="shared" ref="CT11:CT31" si="45">DI11+DF11</f>
        <v>491.40000000000003</v>
      </c>
      <c r="CU11" s="11">
        <f t="shared" ref="CU11:CU31" si="46">DJ11+DG11</f>
        <v>0</v>
      </c>
      <c r="CV11" s="11">
        <f t="shared" ref="CV11:CV31" si="47">DK11+DH11</f>
        <v>491.40000000000003</v>
      </c>
      <c r="CW11" s="11">
        <f t="shared" ref="CW11:CW31" si="48">CZ11+DC11</f>
        <v>19563.8</v>
      </c>
      <c r="CX11" s="11">
        <f t="shared" ref="CX11:CX31" si="49">DA11+DD11</f>
        <v>1839.7</v>
      </c>
      <c r="CY11" s="11">
        <f t="shared" ref="CY11:CY31" si="50">CW11+CX11</f>
        <v>21403.5</v>
      </c>
      <c r="CZ11" s="11">
        <v>19563.8</v>
      </c>
      <c r="DA11" s="28">
        <v>-1331.2</v>
      </c>
      <c r="DB11" s="11">
        <f t="shared" ref="DB11:DB31" si="51">CZ11+DA11</f>
        <v>18232.599999999999</v>
      </c>
      <c r="DC11" s="11"/>
      <c r="DD11" s="28">
        <v>3170.9</v>
      </c>
      <c r="DE11" s="11">
        <f t="shared" ref="DE11:DE31" si="52">DC11+DD11</f>
        <v>3170.9</v>
      </c>
      <c r="DF11" s="11">
        <v>478.3</v>
      </c>
      <c r="DG11" s="11">
        <v>0</v>
      </c>
      <c r="DH11" s="11">
        <v>478.3</v>
      </c>
      <c r="DI11" s="11">
        <v>13.1</v>
      </c>
      <c r="DJ11" s="11">
        <v>0</v>
      </c>
      <c r="DK11" s="11">
        <v>13.1</v>
      </c>
      <c r="DL11" s="11">
        <f t="shared" ref="DL11:DL31" si="53">DO11</f>
        <v>6854.2</v>
      </c>
      <c r="DM11" s="11">
        <f t="shared" ref="DM11:DM31" si="54">DP11</f>
        <v>0</v>
      </c>
      <c r="DN11" s="11">
        <f t="shared" ref="DN11:DN31" si="55">DQ11</f>
        <v>6854.2</v>
      </c>
      <c r="DO11" s="11">
        <v>6854.2</v>
      </c>
      <c r="DP11" s="11">
        <v>0</v>
      </c>
      <c r="DQ11" s="11">
        <v>6854.2</v>
      </c>
      <c r="DR11" s="11">
        <f t="shared" ref="DR11:DR31" si="56">DX11</f>
        <v>9172.5</v>
      </c>
      <c r="DS11" s="11">
        <f t="shared" ref="DS11:DS31" si="57">DY11</f>
        <v>345.5</v>
      </c>
      <c r="DT11" s="11">
        <f t="shared" ref="DT11:DT31" si="58">DR11+DS11</f>
        <v>9518</v>
      </c>
      <c r="DU11" s="11">
        <f t="shared" ref="DU11:DU31" si="59">EA11</f>
        <v>29.9</v>
      </c>
      <c r="DV11" s="11">
        <f t="shared" ref="DV11:DV31" si="60">EB11</f>
        <v>0</v>
      </c>
      <c r="DW11" s="11">
        <f t="shared" ref="DW11:DW31" si="61">EC11</f>
        <v>29.9</v>
      </c>
      <c r="DX11" s="11">
        <v>9172.5</v>
      </c>
      <c r="DY11" s="28">
        <v>345.5</v>
      </c>
      <c r="DZ11" s="11">
        <f t="shared" ref="DZ11:DZ31" si="62">DX11+DY11</f>
        <v>9518</v>
      </c>
      <c r="EA11" s="11">
        <v>29.9</v>
      </c>
      <c r="EB11" s="11">
        <v>0</v>
      </c>
      <c r="EC11" s="11">
        <v>29.9</v>
      </c>
      <c r="ED11" s="11">
        <f t="shared" ref="ED11:ED31" si="63">EG11</f>
        <v>252.2</v>
      </c>
      <c r="EE11" s="11">
        <f t="shared" ref="EE11:EE31" si="64">EH11</f>
        <v>0</v>
      </c>
      <c r="EF11" s="11">
        <f t="shared" ref="EF11:EF31" si="65">EI11</f>
        <v>252.2</v>
      </c>
      <c r="EG11" s="11">
        <v>252.2</v>
      </c>
      <c r="EH11" s="11">
        <v>0</v>
      </c>
      <c r="EI11" s="11">
        <v>252.2</v>
      </c>
      <c r="EJ11" s="11"/>
      <c r="EK11" s="11">
        <f t="shared" ref="EK11:EK31" si="66">EN11</f>
        <v>0</v>
      </c>
      <c r="EL11" s="11">
        <f t="shared" ref="EL11:EL31" si="67">EO11</f>
        <v>0</v>
      </c>
      <c r="EM11" s="11"/>
      <c r="EN11" s="11">
        <v>0</v>
      </c>
      <c r="EO11" s="11">
        <v>0</v>
      </c>
      <c r="EP11" s="11">
        <f t="shared" ref="EP11:EP31" si="68">EY11</f>
        <v>2975</v>
      </c>
      <c r="EQ11" s="11">
        <f t="shared" ref="EQ11:EQ31" si="69">EZ11</f>
        <v>0</v>
      </c>
      <c r="ER11" s="11">
        <f t="shared" ref="ER11:ER31" si="70">FA11</f>
        <v>2975</v>
      </c>
      <c r="ES11" s="11">
        <f t="shared" ref="ES11:ES31" si="71">EV11</f>
        <v>30356</v>
      </c>
      <c r="ET11" s="11">
        <f t="shared" ref="ET11:ET31" si="72">EW11</f>
        <v>0</v>
      </c>
      <c r="EU11" s="11">
        <f t="shared" ref="EU11:EU31" si="73">EX11</f>
        <v>30356</v>
      </c>
      <c r="EV11" s="11">
        <v>30356</v>
      </c>
      <c r="EW11" s="11">
        <v>0</v>
      </c>
      <c r="EX11" s="11">
        <v>30356</v>
      </c>
      <c r="EY11" s="11">
        <v>2975</v>
      </c>
      <c r="EZ11" s="11">
        <v>0</v>
      </c>
      <c r="FA11" s="11">
        <v>2975</v>
      </c>
      <c r="FB11" s="11"/>
      <c r="FC11" s="11">
        <f t="shared" ref="FC11:FC31" si="74">FF11</f>
        <v>0</v>
      </c>
      <c r="FD11" s="11">
        <f t="shared" ref="FD11:FD31" si="75">FG11</f>
        <v>0</v>
      </c>
      <c r="FE11" s="11"/>
      <c r="FF11" s="11">
        <v>0</v>
      </c>
      <c r="FG11" s="11">
        <v>0</v>
      </c>
      <c r="FH11" s="11">
        <f t="shared" ref="FH11:FH31" si="76">FK11+FN11</f>
        <v>9376546.299999997</v>
      </c>
      <c r="FI11" s="11">
        <f t="shared" ref="FI11:FI31" si="77">FL11+FO11</f>
        <v>225742.6</v>
      </c>
      <c r="FJ11" s="11">
        <f t="shared" ref="FJ11:FJ31" si="78">FH11+FI11</f>
        <v>9602288.8999999966</v>
      </c>
      <c r="FK11" s="11">
        <f t="shared" ref="FK11:FK31" si="79">H11+N11+AC11+BD11+BJ11+BP11+CN11+CT11+DL11+DR11+ED11+EJ11+EP11</f>
        <v>9326596.5999999978</v>
      </c>
      <c r="FL11" s="11">
        <f t="shared" ref="FL11:FL31" si="80">I11+O11+AD11+BE11+BK11+BQ11+CO11+CU11+DM11+DS11+EE11+EK11+EQ11</f>
        <v>223902.9</v>
      </c>
      <c r="FM11" s="11">
        <f t="shared" ref="FM11:FM31" si="81">FK11+FL11</f>
        <v>9550499.4999999981</v>
      </c>
      <c r="FN11" s="11">
        <f t="shared" ref="FN11:FN31" si="82">AF11+CW11+DU11+ES11+FB11</f>
        <v>49949.7</v>
      </c>
      <c r="FO11" s="11">
        <f t="shared" ref="FO11:FO31" si="83">AG11+CX11+DV11+ET11+FC11</f>
        <v>1839.7</v>
      </c>
      <c r="FP11" s="11">
        <f t="shared" ref="FP11:FP31" si="84">FN11+FO11</f>
        <v>51789.399999999994</v>
      </c>
      <c r="FQ11" s="20"/>
      <c r="FR11" s="20"/>
      <c r="FS11" s="20"/>
      <c r="FT11" s="20"/>
      <c r="FU11" s="20"/>
      <c r="FV11" s="20"/>
      <c r="FW11" s="20"/>
      <c r="FX11" s="20"/>
      <c r="FY11" s="20"/>
      <c r="FZ11" s="26"/>
      <c r="GA11" s="26"/>
      <c r="GB11" s="26"/>
      <c r="GC11" s="26"/>
      <c r="GD11" s="26"/>
      <c r="GE11" s="26"/>
      <c r="GF11" s="26"/>
      <c r="GG11" s="26"/>
      <c r="GH11" s="26"/>
    </row>
    <row r="12" spans="1:197" ht="12.75" customHeight="1" x14ac:dyDescent="0.2">
      <c r="A12" s="24" t="s">
        <v>20</v>
      </c>
      <c r="B12" s="51"/>
      <c r="C12" s="51"/>
      <c r="D12" s="51"/>
      <c r="E12" s="51"/>
      <c r="F12" s="51"/>
      <c r="G12" s="51"/>
      <c r="H12" s="11">
        <f t="shared" si="18"/>
        <v>5521.4</v>
      </c>
      <c r="I12" s="11">
        <f t="shared" si="19"/>
        <v>0</v>
      </c>
      <c r="J12" s="11">
        <f t="shared" si="20"/>
        <v>5521.4</v>
      </c>
      <c r="K12" s="11">
        <v>5521.4</v>
      </c>
      <c r="L12" s="11">
        <v>0</v>
      </c>
      <c r="M12" s="11">
        <v>5521.4</v>
      </c>
      <c r="N12" s="11">
        <f t="shared" si="21"/>
        <v>2575268.7000000002</v>
      </c>
      <c r="O12" s="11">
        <f t="shared" si="22"/>
        <v>63348.3</v>
      </c>
      <c r="P12" s="11">
        <f t="shared" si="23"/>
        <v>2638596</v>
      </c>
      <c r="Q12" s="11">
        <v>2405573</v>
      </c>
      <c r="R12" s="28">
        <v>63144.3</v>
      </c>
      <c r="S12" s="11">
        <f t="shared" si="24"/>
        <v>2468717.2999999998</v>
      </c>
      <c r="T12" s="11">
        <v>59996</v>
      </c>
      <c r="U12" s="11">
        <v>0</v>
      </c>
      <c r="V12" s="11">
        <v>59996</v>
      </c>
      <c r="W12" s="11">
        <v>86950</v>
      </c>
      <c r="X12" s="28">
        <v>183</v>
      </c>
      <c r="Y12" s="11">
        <f t="shared" si="25"/>
        <v>87133</v>
      </c>
      <c r="Z12" s="11">
        <v>22749.7</v>
      </c>
      <c r="AA12" s="28">
        <v>21</v>
      </c>
      <c r="AB12" s="11">
        <v>22749.7</v>
      </c>
      <c r="AC12" s="11">
        <f t="shared" si="26"/>
        <v>142818.20000000001</v>
      </c>
      <c r="AD12" s="11">
        <f t="shared" si="27"/>
        <v>1395.6000000000001</v>
      </c>
      <c r="AE12" s="11">
        <f t="shared" si="28"/>
        <v>144213.80000000002</v>
      </c>
      <c r="AF12" s="11">
        <f t="shared" ref="AF12:AF22" si="85">BA12</f>
        <v>1796.6</v>
      </c>
      <c r="AG12" s="11">
        <f t="shared" si="29"/>
        <v>0</v>
      </c>
      <c r="AH12" s="11">
        <f t="shared" si="30"/>
        <v>1796.6</v>
      </c>
      <c r="AI12" s="11">
        <v>56925.3</v>
      </c>
      <c r="AJ12" s="11">
        <v>0</v>
      </c>
      <c r="AK12" s="11">
        <v>56925.3</v>
      </c>
      <c r="AL12" s="11">
        <v>27757.3</v>
      </c>
      <c r="AM12" s="28">
        <v>1050.4000000000001</v>
      </c>
      <c r="AN12" s="11">
        <f t="shared" si="31"/>
        <v>28807.7</v>
      </c>
      <c r="AO12" s="11">
        <v>9033.7999999999993</v>
      </c>
      <c r="AP12" s="28">
        <v>336.2</v>
      </c>
      <c r="AQ12" s="11">
        <f t="shared" si="32"/>
        <v>9370</v>
      </c>
      <c r="AR12" s="11">
        <v>241.2</v>
      </c>
      <c r="AS12" s="28">
        <v>9</v>
      </c>
      <c r="AT12" s="11">
        <f t="shared" si="33"/>
        <v>250.2</v>
      </c>
      <c r="AU12" s="11">
        <v>44668.6</v>
      </c>
      <c r="AV12" s="11">
        <v>0</v>
      </c>
      <c r="AW12" s="11">
        <v>44668.6</v>
      </c>
      <c r="AX12" s="11">
        <v>4192</v>
      </c>
      <c r="AY12" s="11">
        <v>0</v>
      </c>
      <c r="AZ12" s="11">
        <v>4192</v>
      </c>
      <c r="BA12" s="11">
        <v>1796.6</v>
      </c>
      <c r="BB12" s="11">
        <v>0</v>
      </c>
      <c r="BC12" s="11">
        <v>1796.6</v>
      </c>
      <c r="BD12" s="11">
        <f t="shared" si="34"/>
        <v>99.3</v>
      </c>
      <c r="BE12" s="11">
        <f t="shared" si="35"/>
        <v>0</v>
      </c>
      <c r="BF12" s="11">
        <f t="shared" si="36"/>
        <v>99.3</v>
      </c>
      <c r="BG12" s="11">
        <v>99.3</v>
      </c>
      <c r="BH12" s="11">
        <v>0</v>
      </c>
      <c r="BI12" s="11">
        <v>99.3</v>
      </c>
      <c r="BJ12" s="11">
        <f t="shared" si="37"/>
        <v>3561.7</v>
      </c>
      <c r="BK12" s="11">
        <f t="shared" si="38"/>
        <v>135.4</v>
      </c>
      <c r="BL12" s="11">
        <f t="shared" si="39"/>
        <v>3697.1</v>
      </c>
      <c r="BM12" s="11">
        <v>3561.7</v>
      </c>
      <c r="BN12" s="28">
        <v>135.4</v>
      </c>
      <c r="BO12" s="11">
        <v>3561.7</v>
      </c>
      <c r="BP12" s="11">
        <f t="shared" si="40"/>
        <v>12723</v>
      </c>
      <c r="BQ12" s="11">
        <f t="shared" si="41"/>
        <v>0</v>
      </c>
      <c r="BR12" s="11">
        <f t="shared" si="42"/>
        <v>12723</v>
      </c>
      <c r="BS12" s="11">
        <v>27</v>
      </c>
      <c r="BT12" s="11">
        <v>0</v>
      </c>
      <c r="BU12" s="11">
        <v>27</v>
      </c>
      <c r="BV12" s="11">
        <v>90</v>
      </c>
      <c r="BW12" s="11">
        <v>0</v>
      </c>
      <c r="BX12" s="11">
        <v>90</v>
      </c>
      <c r="BY12" s="11"/>
      <c r="BZ12" s="11">
        <v>0</v>
      </c>
      <c r="CA12" s="11">
        <v>0</v>
      </c>
      <c r="CB12" s="11"/>
      <c r="CC12" s="11">
        <v>0</v>
      </c>
      <c r="CD12" s="11">
        <v>0</v>
      </c>
      <c r="CE12" s="11">
        <v>11000</v>
      </c>
      <c r="CF12" s="11">
        <v>0</v>
      </c>
      <c r="CG12" s="11">
        <v>11000</v>
      </c>
      <c r="CH12" s="11">
        <v>1080</v>
      </c>
      <c r="CI12" s="11">
        <v>0</v>
      </c>
      <c r="CJ12" s="11">
        <v>1080</v>
      </c>
      <c r="CK12" s="11">
        <v>526</v>
      </c>
      <c r="CL12" s="11">
        <v>0</v>
      </c>
      <c r="CM12" s="11">
        <v>526</v>
      </c>
      <c r="CN12" s="11"/>
      <c r="CO12" s="11">
        <f t="shared" si="43"/>
        <v>0</v>
      </c>
      <c r="CP12" s="11">
        <f t="shared" si="44"/>
        <v>0</v>
      </c>
      <c r="CQ12" s="11"/>
      <c r="CR12" s="11">
        <v>0</v>
      </c>
      <c r="CS12" s="11">
        <v>0</v>
      </c>
      <c r="CT12" s="11">
        <f t="shared" si="45"/>
        <v>503.7</v>
      </c>
      <c r="CU12" s="11">
        <f t="shared" si="46"/>
        <v>0</v>
      </c>
      <c r="CV12" s="11">
        <f t="shared" si="47"/>
        <v>503.7</v>
      </c>
      <c r="CW12" s="11">
        <f t="shared" si="48"/>
        <v>3912.8</v>
      </c>
      <c r="CX12" s="11">
        <f t="shared" si="49"/>
        <v>1636.2</v>
      </c>
      <c r="CY12" s="11">
        <f t="shared" si="50"/>
        <v>5549</v>
      </c>
      <c r="CZ12" s="11">
        <v>3912.8</v>
      </c>
      <c r="DA12" s="28">
        <v>843.5</v>
      </c>
      <c r="DB12" s="11">
        <f t="shared" si="51"/>
        <v>4756.3</v>
      </c>
      <c r="DC12" s="11"/>
      <c r="DD12" s="28">
        <v>792.7</v>
      </c>
      <c r="DE12" s="11">
        <f t="shared" si="52"/>
        <v>792.7</v>
      </c>
      <c r="DF12" s="11">
        <v>478.3</v>
      </c>
      <c r="DG12" s="11">
        <v>0</v>
      </c>
      <c r="DH12" s="11">
        <v>478.3</v>
      </c>
      <c r="DI12" s="11">
        <v>25.4</v>
      </c>
      <c r="DJ12" s="11">
        <v>0</v>
      </c>
      <c r="DK12" s="11">
        <v>25.4</v>
      </c>
      <c r="DL12" s="11">
        <f t="shared" si="53"/>
        <v>34410</v>
      </c>
      <c r="DM12" s="11">
        <f t="shared" si="54"/>
        <v>0</v>
      </c>
      <c r="DN12" s="11">
        <f t="shared" si="55"/>
        <v>34410</v>
      </c>
      <c r="DO12" s="11">
        <v>34410</v>
      </c>
      <c r="DP12" s="11">
        <v>0</v>
      </c>
      <c r="DQ12" s="11">
        <v>34410</v>
      </c>
      <c r="DR12" s="11">
        <f t="shared" si="56"/>
        <v>3330.7</v>
      </c>
      <c r="DS12" s="11">
        <f t="shared" si="57"/>
        <v>124</v>
      </c>
      <c r="DT12" s="11">
        <f t="shared" si="58"/>
        <v>3454.7</v>
      </c>
      <c r="DU12" s="11">
        <f t="shared" si="59"/>
        <v>12.2</v>
      </c>
      <c r="DV12" s="11">
        <f t="shared" si="60"/>
        <v>0</v>
      </c>
      <c r="DW12" s="11">
        <f t="shared" si="61"/>
        <v>12.2</v>
      </c>
      <c r="DX12" s="11">
        <v>3330.7</v>
      </c>
      <c r="DY12" s="28">
        <v>124</v>
      </c>
      <c r="DZ12" s="11">
        <f t="shared" si="62"/>
        <v>3454.7</v>
      </c>
      <c r="EA12" s="11">
        <v>12.2</v>
      </c>
      <c r="EB12" s="11">
        <v>0</v>
      </c>
      <c r="EC12" s="11">
        <v>12.2</v>
      </c>
      <c r="ED12" s="11">
        <f t="shared" si="63"/>
        <v>151.1</v>
      </c>
      <c r="EE12" s="11">
        <f t="shared" si="64"/>
        <v>0</v>
      </c>
      <c r="EF12" s="11">
        <f t="shared" si="65"/>
        <v>151.1</v>
      </c>
      <c r="EG12" s="11">
        <v>151.1</v>
      </c>
      <c r="EH12" s="11">
        <v>0</v>
      </c>
      <c r="EI12" s="11">
        <v>151.1</v>
      </c>
      <c r="EJ12" s="11"/>
      <c r="EK12" s="11">
        <f t="shared" si="66"/>
        <v>0</v>
      </c>
      <c r="EL12" s="11">
        <f t="shared" si="67"/>
        <v>0</v>
      </c>
      <c r="EM12" s="11"/>
      <c r="EN12" s="11">
        <v>0</v>
      </c>
      <c r="EO12" s="11">
        <v>0</v>
      </c>
      <c r="EP12" s="11">
        <f t="shared" si="68"/>
        <v>893</v>
      </c>
      <c r="EQ12" s="11">
        <f t="shared" si="69"/>
        <v>0</v>
      </c>
      <c r="ER12" s="11">
        <f t="shared" si="70"/>
        <v>893</v>
      </c>
      <c r="ES12" s="11">
        <f t="shared" si="71"/>
        <v>9124</v>
      </c>
      <c r="ET12" s="11">
        <f t="shared" si="72"/>
        <v>0</v>
      </c>
      <c r="EU12" s="11">
        <f t="shared" si="73"/>
        <v>9124</v>
      </c>
      <c r="EV12" s="11">
        <v>9124</v>
      </c>
      <c r="EW12" s="11">
        <v>0</v>
      </c>
      <c r="EX12" s="11">
        <v>9124</v>
      </c>
      <c r="EY12" s="11">
        <v>893</v>
      </c>
      <c r="EZ12" s="11">
        <v>0</v>
      </c>
      <c r="FA12" s="11">
        <v>893</v>
      </c>
      <c r="FB12" s="11"/>
      <c r="FC12" s="11">
        <f t="shared" si="74"/>
        <v>0</v>
      </c>
      <c r="FD12" s="11">
        <f t="shared" si="75"/>
        <v>0</v>
      </c>
      <c r="FE12" s="11"/>
      <c r="FF12" s="11">
        <v>0</v>
      </c>
      <c r="FG12" s="11">
        <v>0</v>
      </c>
      <c r="FH12" s="11">
        <f t="shared" si="76"/>
        <v>2794126.4000000008</v>
      </c>
      <c r="FI12" s="11">
        <f t="shared" si="77"/>
        <v>66639.5</v>
      </c>
      <c r="FJ12" s="11">
        <f t="shared" si="78"/>
        <v>2860765.9000000008</v>
      </c>
      <c r="FK12" s="11">
        <f t="shared" si="79"/>
        <v>2779280.8000000007</v>
      </c>
      <c r="FL12" s="11">
        <f t="shared" si="80"/>
        <v>65003.3</v>
      </c>
      <c r="FM12" s="11">
        <f t="shared" si="81"/>
        <v>2844284.1000000006</v>
      </c>
      <c r="FN12" s="11">
        <f t="shared" si="82"/>
        <v>14845.599999999999</v>
      </c>
      <c r="FO12" s="11">
        <f t="shared" si="83"/>
        <v>1636.2</v>
      </c>
      <c r="FP12" s="11">
        <f t="shared" si="84"/>
        <v>16481.8</v>
      </c>
      <c r="FQ12" s="20"/>
      <c r="FR12" s="20"/>
      <c r="FS12" s="20"/>
      <c r="FT12" s="20"/>
      <c r="FU12" s="20"/>
      <c r="FV12" s="20"/>
      <c r="FW12" s="20"/>
      <c r="FX12" s="20"/>
      <c r="FY12" s="20"/>
      <c r="FZ12" s="26"/>
      <c r="GA12" s="26"/>
      <c r="GB12" s="26"/>
      <c r="GC12" s="26"/>
      <c r="GD12" s="26"/>
      <c r="GE12" s="26"/>
      <c r="GF12" s="26"/>
      <c r="GG12" s="26"/>
      <c r="GH12" s="26"/>
    </row>
    <row r="13" spans="1:197" ht="12.75" customHeight="1" x14ac:dyDescent="0.2">
      <c r="A13" s="24" t="s">
        <v>19</v>
      </c>
      <c r="B13" s="51"/>
      <c r="C13" s="51"/>
      <c r="D13" s="51"/>
      <c r="E13" s="51"/>
      <c r="F13" s="51"/>
      <c r="G13" s="51"/>
      <c r="H13" s="11">
        <f t="shared" si="18"/>
        <v>4712.8999999999996</v>
      </c>
      <c r="I13" s="11">
        <f t="shared" si="19"/>
        <v>0</v>
      </c>
      <c r="J13" s="11">
        <f t="shared" si="20"/>
        <v>4712.8999999999996</v>
      </c>
      <c r="K13" s="11">
        <v>4712.8999999999996</v>
      </c>
      <c r="L13" s="11">
        <v>0</v>
      </c>
      <c r="M13" s="11">
        <v>4712.8999999999996</v>
      </c>
      <c r="N13" s="11">
        <f t="shared" si="21"/>
        <v>6515529.7999999998</v>
      </c>
      <c r="O13" s="11">
        <f t="shared" si="22"/>
        <v>167688.20000000001</v>
      </c>
      <c r="P13" s="11">
        <f t="shared" si="23"/>
        <v>6683195</v>
      </c>
      <c r="Q13" s="11">
        <v>6054462.5999999996</v>
      </c>
      <c r="R13" s="28">
        <v>167245.20000000001</v>
      </c>
      <c r="S13" s="11">
        <f t="shared" si="24"/>
        <v>6221707.7999999998</v>
      </c>
      <c r="T13" s="11">
        <v>221373</v>
      </c>
      <c r="U13" s="11">
        <v>0</v>
      </c>
      <c r="V13" s="11">
        <v>221373</v>
      </c>
      <c r="W13" s="11">
        <v>178181</v>
      </c>
      <c r="X13" s="28">
        <v>420</v>
      </c>
      <c r="Y13" s="11">
        <f t="shared" si="25"/>
        <v>178601</v>
      </c>
      <c r="Z13" s="11">
        <v>61513.2</v>
      </c>
      <c r="AA13" s="28">
        <v>23</v>
      </c>
      <c r="AB13" s="11">
        <v>61513.2</v>
      </c>
      <c r="AC13" s="11">
        <f t="shared" si="26"/>
        <v>287402.90000000002</v>
      </c>
      <c r="AD13" s="11">
        <f t="shared" si="27"/>
        <v>3464.9</v>
      </c>
      <c r="AE13" s="11">
        <f t="shared" si="28"/>
        <v>290867.80000000005</v>
      </c>
      <c r="AF13" s="11"/>
      <c r="AG13" s="11">
        <f t="shared" si="29"/>
        <v>0</v>
      </c>
      <c r="AH13" s="11">
        <f t="shared" si="30"/>
        <v>0</v>
      </c>
      <c r="AI13" s="11">
        <v>101836.9</v>
      </c>
      <c r="AJ13" s="11">
        <v>0</v>
      </c>
      <c r="AK13" s="11">
        <v>101836.9</v>
      </c>
      <c r="AL13" s="11">
        <v>72047</v>
      </c>
      <c r="AM13" s="28">
        <v>2739.8</v>
      </c>
      <c r="AN13" s="11">
        <f t="shared" si="31"/>
        <v>74786.8</v>
      </c>
      <c r="AO13" s="11">
        <v>17912.400000000001</v>
      </c>
      <c r="AP13" s="28">
        <v>674.6</v>
      </c>
      <c r="AQ13" s="11">
        <f t="shared" si="32"/>
        <v>18587</v>
      </c>
      <c r="AR13" s="11">
        <v>1331.7</v>
      </c>
      <c r="AS13" s="28">
        <v>50.5</v>
      </c>
      <c r="AT13" s="11">
        <f t="shared" si="33"/>
        <v>1382.2</v>
      </c>
      <c r="AU13" s="11">
        <v>94274.9</v>
      </c>
      <c r="AV13" s="11">
        <v>0</v>
      </c>
      <c r="AW13" s="11">
        <v>94274.9</v>
      </c>
      <c r="AX13" s="11"/>
      <c r="AY13" s="11">
        <v>0</v>
      </c>
      <c r="AZ13" s="11">
        <v>0</v>
      </c>
      <c r="BA13" s="11"/>
      <c r="BB13" s="11">
        <v>0</v>
      </c>
      <c r="BC13" s="11">
        <v>0</v>
      </c>
      <c r="BD13" s="11">
        <f t="shared" si="34"/>
        <v>1253.9000000000001</v>
      </c>
      <c r="BE13" s="11">
        <f t="shared" si="35"/>
        <v>0</v>
      </c>
      <c r="BF13" s="11">
        <f t="shared" si="36"/>
        <v>1253.9000000000001</v>
      </c>
      <c r="BG13" s="11">
        <v>1253.9000000000001</v>
      </c>
      <c r="BH13" s="11">
        <v>0</v>
      </c>
      <c r="BI13" s="11">
        <v>1253.9000000000001</v>
      </c>
      <c r="BJ13" s="11">
        <f t="shared" si="37"/>
        <v>6993.9</v>
      </c>
      <c r="BK13" s="11">
        <f t="shared" si="38"/>
        <v>266.7</v>
      </c>
      <c r="BL13" s="11">
        <f t="shared" si="39"/>
        <v>7260.5999999999995</v>
      </c>
      <c r="BM13" s="11">
        <v>6993.9</v>
      </c>
      <c r="BN13" s="28">
        <v>266.7</v>
      </c>
      <c r="BO13" s="11">
        <v>6993.9</v>
      </c>
      <c r="BP13" s="11">
        <f t="shared" si="40"/>
        <v>72323</v>
      </c>
      <c r="BQ13" s="11">
        <f t="shared" si="41"/>
        <v>0</v>
      </c>
      <c r="BR13" s="11">
        <f t="shared" si="42"/>
        <v>72323</v>
      </c>
      <c r="BS13" s="11">
        <v>746</v>
      </c>
      <c r="BT13" s="11">
        <v>0</v>
      </c>
      <c r="BU13" s="11">
        <v>746</v>
      </c>
      <c r="BV13" s="11">
        <v>56000</v>
      </c>
      <c r="BW13" s="11">
        <v>0</v>
      </c>
      <c r="BX13" s="11">
        <v>56000</v>
      </c>
      <c r="BY13" s="11"/>
      <c r="BZ13" s="11">
        <v>0</v>
      </c>
      <c r="CA13" s="11">
        <v>0</v>
      </c>
      <c r="CB13" s="11">
        <v>900</v>
      </c>
      <c r="CC13" s="11">
        <v>0</v>
      </c>
      <c r="CD13" s="11">
        <v>900</v>
      </c>
      <c r="CE13" s="11">
        <v>13500</v>
      </c>
      <c r="CF13" s="11">
        <v>0</v>
      </c>
      <c r="CG13" s="11">
        <v>13500</v>
      </c>
      <c r="CH13" s="11"/>
      <c r="CI13" s="11">
        <v>0</v>
      </c>
      <c r="CJ13" s="11">
        <v>0</v>
      </c>
      <c r="CK13" s="11">
        <v>1177</v>
      </c>
      <c r="CL13" s="11">
        <v>0</v>
      </c>
      <c r="CM13" s="11">
        <v>1177</v>
      </c>
      <c r="CN13" s="11"/>
      <c r="CO13" s="11">
        <f t="shared" si="43"/>
        <v>0</v>
      </c>
      <c r="CP13" s="11">
        <f t="shared" si="44"/>
        <v>0</v>
      </c>
      <c r="CQ13" s="11"/>
      <c r="CR13" s="11">
        <v>0</v>
      </c>
      <c r="CS13" s="11">
        <v>0</v>
      </c>
      <c r="CT13" s="11">
        <f t="shared" si="45"/>
        <v>40.799999999999997</v>
      </c>
      <c r="CU13" s="11">
        <f t="shared" si="46"/>
        <v>0</v>
      </c>
      <c r="CV13" s="11">
        <f t="shared" si="47"/>
        <v>40.799999999999997</v>
      </c>
      <c r="CW13" s="11">
        <f t="shared" si="48"/>
        <v>35467.4</v>
      </c>
      <c r="CX13" s="11">
        <f t="shared" si="49"/>
        <v>-4580.3000000000011</v>
      </c>
      <c r="CY13" s="11">
        <f t="shared" si="50"/>
        <v>30887.1</v>
      </c>
      <c r="CZ13" s="11">
        <v>35467.4</v>
      </c>
      <c r="DA13" s="28">
        <v>-10936.7</v>
      </c>
      <c r="DB13" s="11">
        <f t="shared" si="51"/>
        <v>24530.7</v>
      </c>
      <c r="DC13" s="11"/>
      <c r="DD13" s="28">
        <v>6356.4</v>
      </c>
      <c r="DE13" s="11">
        <f t="shared" si="52"/>
        <v>6356.4</v>
      </c>
      <c r="DF13" s="11"/>
      <c r="DG13" s="11">
        <v>0</v>
      </c>
      <c r="DH13" s="11">
        <v>0</v>
      </c>
      <c r="DI13" s="11">
        <v>40.799999999999997</v>
      </c>
      <c r="DJ13" s="11">
        <v>0</v>
      </c>
      <c r="DK13" s="11">
        <v>40.799999999999997</v>
      </c>
      <c r="DL13" s="11">
        <f t="shared" si="53"/>
        <v>2859</v>
      </c>
      <c r="DM13" s="11">
        <f t="shared" si="54"/>
        <v>0</v>
      </c>
      <c r="DN13" s="11">
        <f t="shared" si="55"/>
        <v>2859</v>
      </c>
      <c r="DO13" s="11">
        <v>2859</v>
      </c>
      <c r="DP13" s="11">
        <v>0</v>
      </c>
      <c r="DQ13" s="11">
        <v>2859</v>
      </c>
      <c r="DR13" s="11">
        <f t="shared" si="56"/>
        <v>5503.5</v>
      </c>
      <c r="DS13" s="11">
        <f t="shared" si="57"/>
        <v>207.3</v>
      </c>
      <c r="DT13" s="11">
        <f t="shared" si="58"/>
        <v>5710.8</v>
      </c>
      <c r="DU13" s="11">
        <f t="shared" si="59"/>
        <v>21.7</v>
      </c>
      <c r="DV13" s="11">
        <f t="shared" si="60"/>
        <v>0</v>
      </c>
      <c r="DW13" s="11">
        <f t="shared" si="61"/>
        <v>21.7</v>
      </c>
      <c r="DX13" s="11">
        <v>5503.5</v>
      </c>
      <c r="DY13" s="28">
        <v>207.3</v>
      </c>
      <c r="DZ13" s="11">
        <f t="shared" si="62"/>
        <v>5710.8</v>
      </c>
      <c r="EA13" s="11">
        <v>21.7</v>
      </c>
      <c r="EB13" s="11">
        <v>0</v>
      </c>
      <c r="EC13" s="11">
        <v>21.7</v>
      </c>
      <c r="ED13" s="11">
        <f t="shared" si="63"/>
        <v>252.2</v>
      </c>
      <c r="EE13" s="11">
        <f t="shared" si="64"/>
        <v>0</v>
      </c>
      <c r="EF13" s="11">
        <f t="shared" si="65"/>
        <v>252.2</v>
      </c>
      <c r="EG13" s="11">
        <v>252.2</v>
      </c>
      <c r="EH13" s="11">
        <v>0</v>
      </c>
      <c r="EI13" s="11">
        <v>252.2</v>
      </c>
      <c r="EJ13" s="11"/>
      <c r="EK13" s="11">
        <f t="shared" si="66"/>
        <v>0</v>
      </c>
      <c r="EL13" s="11">
        <f t="shared" si="67"/>
        <v>0</v>
      </c>
      <c r="EM13" s="11"/>
      <c r="EN13" s="11">
        <v>0</v>
      </c>
      <c r="EO13" s="11">
        <v>0</v>
      </c>
      <c r="EP13" s="11">
        <f t="shared" si="68"/>
        <v>2480</v>
      </c>
      <c r="EQ13" s="11">
        <f t="shared" si="69"/>
        <v>0</v>
      </c>
      <c r="ER13" s="11">
        <f t="shared" si="70"/>
        <v>2480</v>
      </c>
      <c r="ES13" s="11">
        <f t="shared" si="71"/>
        <v>25341</v>
      </c>
      <c r="ET13" s="11">
        <f t="shared" si="72"/>
        <v>0</v>
      </c>
      <c r="EU13" s="11">
        <f t="shared" si="73"/>
        <v>25341</v>
      </c>
      <c r="EV13" s="11">
        <v>25341</v>
      </c>
      <c r="EW13" s="11">
        <v>0</v>
      </c>
      <c r="EX13" s="11">
        <v>25341</v>
      </c>
      <c r="EY13" s="11">
        <v>2480</v>
      </c>
      <c r="EZ13" s="11">
        <v>0</v>
      </c>
      <c r="FA13" s="11">
        <v>2480</v>
      </c>
      <c r="FB13" s="11"/>
      <c r="FC13" s="11">
        <f t="shared" si="74"/>
        <v>0</v>
      </c>
      <c r="FD13" s="11">
        <f t="shared" si="75"/>
        <v>0</v>
      </c>
      <c r="FE13" s="11"/>
      <c r="FF13" s="11">
        <v>0</v>
      </c>
      <c r="FG13" s="11">
        <v>0</v>
      </c>
      <c r="FH13" s="11">
        <f t="shared" si="76"/>
        <v>6960182.0000000009</v>
      </c>
      <c r="FI13" s="11">
        <f t="shared" si="77"/>
        <v>167046.80000000002</v>
      </c>
      <c r="FJ13" s="11">
        <f t="shared" si="78"/>
        <v>7127228.8000000007</v>
      </c>
      <c r="FK13" s="11">
        <f t="shared" si="79"/>
        <v>6899351.9000000013</v>
      </c>
      <c r="FL13" s="11">
        <f t="shared" si="80"/>
        <v>171627.1</v>
      </c>
      <c r="FM13" s="11">
        <f t="shared" si="81"/>
        <v>7070979.0000000009</v>
      </c>
      <c r="FN13" s="11">
        <f t="shared" si="82"/>
        <v>60830.1</v>
      </c>
      <c r="FO13" s="11">
        <f t="shared" si="83"/>
        <v>-4580.3000000000011</v>
      </c>
      <c r="FP13" s="11">
        <f t="shared" si="84"/>
        <v>56249.799999999996</v>
      </c>
      <c r="FQ13" s="20"/>
      <c r="FR13" s="20"/>
      <c r="FS13" s="20"/>
      <c r="FT13" s="20"/>
      <c r="FU13" s="20"/>
      <c r="FV13" s="20"/>
      <c r="FW13" s="20"/>
      <c r="FX13" s="20"/>
      <c r="FY13" s="20"/>
      <c r="FZ13" s="26"/>
      <c r="GA13" s="26"/>
      <c r="GB13" s="26"/>
      <c r="GC13" s="26"/>
      <c r="GD13" s="26"/>
      <c r="GE13" s="26"/>
      <c r="GF13" s="26"/>
      <c r="GG13" s="26"/>
      <c r="GH13" s="26"/>
    </row>
    <row r="14" spans="1:197" ht="12.75" customHeight="1" x14ac:dyDescent="0.2">
      <c r="A14" s="24" t="s">
        <v>18</v>
      </c>
      <c r="B14" s="51"/>
      <c r="C14" s="51"/>
      <c r="D14" s="51"/>
      <c r="E14" s="51"/>
      <c r="F14" s="51"/>
      <c r="G14" s="51"/>
      <c r="H14" s="11">
        <f t="shared" si="18"/>
        <v>888.4</v>
      </c>
      <c r="I14" s="11">
        <f t="shared" si="19"/>
        <v>0</v>
      </c>
      <c r="J14" s="11">
        <f t="shared" si="20"/>
        <v>888.4</v>
      </c>
      <c r="K14" s="11">
        <v>888.4</v>
      </c>
      <c r="L14" s="11">
        <v>0</v>
      </c>
      <c r="M14" s="11">
        <v>888.4</v>
      </c>
      <c r="N14" s="11">
        <f t="shared" si="21"/>
        <v>1500642.2</v>
      </c>
      <c r="O14" s="11">
        <f t="shared" si="22"/>
        <v>37210.800000000003</v>
      </c>
      <c r="P14" s="11">
        <f t="shared" si="23"/>
        <v>1537836</v>
      </c>
      <c r="Q14" s="11">
        <v>1389889.3</v>
      </c>
      <c r="R14" s="28">
        <v>37106.800000000003</v>
      </c>
      <c r="S14" s="11">
        <f t="shared" si="24"/>
        <v>1426996.1</v>
      </c>
      <c r="T14" s="11">
        <v>54513</v>
      </c>
      <c r="U14" s="11">
        <v>0</v>
      </c>
      <c r="V14" s="11">
        <v>54513</v>
      </c>
      <c r="W14" s="11">
        <v>42970</v>
      </c>
      <c r="X14" s="28">
        <v>87</v>
      </c>
      <c r="Y14" s="11">
        <f t="shared" si="25"/>
        <v>43057</v>
      </c>
      <c r="Z14" s="11">
        <v>13269.9</v>
      </c>
      <c r="AA14" s="28">
        <v>17</v>
      </c>
      <c r="AB14" s="11">
        <v>13269.9</v>
      </c>
      <c r="AC14" s="11">
        <f t="shared" si="26"/>
        <v>84949.299999999988</v>
      </c>
      <c r="AD14" s="11">
        <f t="shared" si="27"/>
        <v>867.6</v>
      </c>
      <c r="AE14" s="11">
        <f t="shared" si="28"/>
        <v>85816.9</v>
      </c>
      <c r="AF14" s="11"/>
      <c r="AG14" s="11">
        <f t="shared" si="29"/>
        <v>0</v>
      </c>
      <c r="AH14" s="11">
        <f t="shared" si="30"/>
        <v>0</v>
      </c>
      <c r="AI14" s="11">
        <v>46672.2</v>
      </c>
      <c r="AJ14" s="11">
        <v>0</v>
      </c>
      <c r="AK14" s="11">
        <v>46672.2</v>
      </c>
      <c r="AL14" s="11">
        <v>15686</v>
      </c>
      <c r="AM14" s="28">
        <v>594.1</v>
      </c>
      <c r="AN14" s="11">
        <f t="shared" si="31"/>
        <v>16280.1</v>
      </c>
      <c r="AO14" s="11">
        <v>7227</v>
      </c>
      <c r="AP14" s="28">
        <v>269</v>
      </c>
      <c r="AQ14" s="11">
        <f t="shared" si="32"/>
        <v>7496</v>
      </c>
      <c r="AR14" s="11">
        <v>120.9</v>
      </c>
      <c r="AS14" s="28">
        <v>4.5</v>
      </c>
      <c r="AT14" s="11">
        <f t="shared" si="33"/>
        <v>125.4</v>
      </c>
      <c r="AU14" s="11">
        <v>15243.2</v>
      </c>
      <c r="AV14" s="11">
        <v>0</v>
      </c>
      <c r="AW14" s="11">
        <v>15243.2</v>
      </c>
      <c r="AX14" s="11"/>
      <c r="AY14" s="11">
        <v>0</v>
      </c>
      <c r="AZ14" s="11">
        <v>0</v>
      </c>
      <c r="BA14" s="11"/>
      <c r="BB14" s="11">
        <v>0</v>
      </c>
      <c r="BC14" s="11">
        <v>0</v>
      </c>
      <c r="BD14" s="11">
        <f t="shared" si="34"/>
        <v>218.3</v>
      </c>
      <c r="BE14" s="11">
        <f t="shared" si="35"/>
        <v>0</v>
      </c>
      <c r="BF14" s="11">
        <f t="shared" si="36"/>
        <v>218.3</v>
      </c>
      <c r="BG14" s="11">
        <v>218.3</v>
      </c>
      <c r="BH14" s="11">
        <v>0</v>
      </c>
      <c r="BI14" s="11">
        <v>218.3</v>
      </c>
      <c r="BJ14" s="11">
        <f t="shared" si="37"/>
        <v>3236.1</v>
      </c>
      <c r="BK14" s="11">
        <f t="shared" si="38"/>
        <v>123.1</v>
      </c>
      <c r="BL14" s="11">
        <f t="shared" si="39"/>
        <v>3359.2</v>
      </c>
      <c r="BM14" s="11">
        <v>3236.1</v>
      </c>
      <c r="BN14" s="28">
        <v>123.1</v>
      </c>
      <c r="BO14" s="11">
        <v>3236.1</v>
      </c>
      <c r="BP14" s="11">
        <f t="shared" si="40"/>
        <v>856</v>
      </c>
      <c r="BQ14" s="11">
        <f t="shared" si="41"/>
        <v>0</v>
      </c>
      <c r="BR14" s="11">
        <f t="shared" si="42"/>
        <v>856</v>
      </c>
      <c r="BS14" s="11"/>
      <c r="BT14" s="11">
        <v>0</v>
      </c>
      <c r="BU14" s="11">
        <v>0</v>
      </c>
      <c r="BV14" s="11">
        <v>470</v>
      </c>
      <c r="BW14" s="11">
        <v>0</v>
      </c>
      <c r="BX14" s="11">
        <v>470</v>
      </c>
      <c r="BY14" s="11"/>
      <c r="BZ14" s="11">
        <v>0</v>
      </c>
      <c r="CA14" s="11">
        <v>0</v>
      </c>
      <c r="CB14" s="11"/>
      <c r="CC14" s="11">
        <v>0</v>
      </c>
      <c r="CD14" s="11">
        <v>0</v>
      </c>
      <c r="CE14" s="11"/>
      <c r="CF14" s="11">
        <v>0</v>
      </c>
      <c r="CG14" s="11">
        <v>0</v>
      </c>
      <c r="CH14" s="11"/>
      <c r="CI14" s="11">
        <v>0</v>
      </c>
      <c r="CJ14" s="11">
        <v>0</v>
      </c>
      <c r="CK14" s="11">
        <v>386</v>
      </c>
      <c r="CL14" s="11">
        <v>0</v>
      </c>
      <c r="CM14" s="11">
        <v>386</v>
      </c>
      <c r="CN14" s="11"/>
      <c r="CO14" s="11">
        <f t="shared" si="43"/>
        <v>0</v>
      </c>
      <c r="CP14" s="11">
        <f t="shared" si="44"/>
        <v>0</v>
      </c>
      <c r="CQ14" s="11"/>
      <c r="CR14" s="11">
        <v>0</v>
      </c>
      <c r="CS14" s="11">
        <v>0</v>
      </c>
      <c r="CT14" s="11">
        <f t="shared" si="45"/>
        <v>16.399999999999999</v>
      </c>
      <c r="CU14" s="11">
        <f t="shared" si="46"/>
        <v>0</v>
      </c>
      <c r="CV14" s="11">
        <f t="shared" si="47"/>
        <v>16.399999999999999</v>
      </c>
      <c r="CW14" s="11">
        <f t="shared" si="48"/>
        <v>12520.8</v>
      </c>
      <c r="CX14" s="11">
        <f t="shared" si="49"/>
        <v>1748.1000000000001</v>
      </c>
      <c r="CY14" s="11">
        <f t="shared" si="50"/>
        <v>14268.9</v>
      </c>
      <c r="CZ14" s="11">
        <v>12520.8</v>
      </c>
      <c r="DA14" s="28">
        <v>162.69999999999999</v>
      </c>
      <c r="DB14" s="11">
        <f t="shared" si="51"/>
        <v>12683.5</v>
      </c>
      <c r="DC14" s="11"/>
      <c r="DD14" s="28">
        <v>1585.4</v>
      </c>
      <c r="DE14" s="11">
        <f t="shared" si="52"/>
        <v>1585.4</v>
      </c>
      <c r="DF14" s="11"/>
      <c r="DG14" s="11">
        <v>0</v>
      </c>
      <c r="DH14" s="11">
        <v>0</v>
      </c>
      <c r="DI14" s="11">
        <v>16.399999999999999</v>
      </c>
      <c r="DJ14" s="11">
        <v>0</v>
      </c>
      <c r="DK14" s="11">
        <v>16.399999999999999</v>
      </c>
      <c r="DL14" s="11">
        <f t="shared" si="53"/>
        <v>8206.7000000000007</v>
      </c>
      <c r="DM14" s="11">
        <f t="shared" si="54"/>
        <v>0</v>
      </c>
      <c r="DN14" s="11">
        <f t="shared" si="55"/>
        <v>8206.7000000000007</v>
      </c>
      <c r="DO14" s="11">
        <v>8206.7000000000007</v>
      </c>
      <c r="DP14" s="11">
        <v>0</v>
      </c>
      <c r="DQ14" s="11">
        <v>8206.7000000000007</v>
      </c>
      <c r="DR14" s="11">
        <f t="shared" si="56"/>
        <v>1665.4</v>
      </c>
      <c r="DS14" s="11">
        <f t="shared" si="57"/>
        <v>61.9</v>
      </c>
      <c r="DT14" s="11">
        <f t="shared" si="58"/>
        <v>1727.3000000000002</v>
      </c>
      <c r="DU14" s="11">
        <f t="shared" si="59"/>
        <v>4.0999999999999996</v>
      </c>
      <c r="DV14" s="11">
        <f t="shared" si="60"/>
        <v>0</v>
      </c>
      <c r="DW14" s="11">
        <f t="shared" si="61"/>
        <v>4.0999999999999996</v>
      </c>
      <c r="DX14" s="11">
        <v>1665.4</v>
      </c>
      <c r="DY14" s="28">
        <v>61.9</v>
      </c>
      <c r="DZ14" s="11">
        <f t="shared" si="62"/>
        <v>1727.3000000000002</v>
      </c>
      <c r="EA14" s="11">
        <v>4.0999999999999996</v>
      </c>
      <c r="EB14" s="11">
        <v>0</v>
      </c>
      <c r="EC14" s="11">
        <v>4.0999999999999996</v>
      </c>
      <c r="ED14" s="11">
        <f t="shared" si="63"/>
        <v>151.1</v>
      </c>
      <c r="EE14" s="11">
        <f t="shared" si="64"/>
        <v>0</v>
      </c>
      <c r="EF14" s="11">
        <f t="shared" si="65"/>
        <v>151.1</v>
      </c>
      <c r="EG14" s="11">
        <v>151.1</v>
      </c>
      <c r="EH14" s="11">
        <v>0</v>
      </c>
      <c r="EI14" s="11">
        <v>151.1</v>
      </c>
      <c r="EJ14" s="11"/>
      <c r="EK14" s="11">
        <f t="shared" si="66"/>
        <v>0</v>
      </c>
      <c r="EL14" s="11">
        <f t="shared" si="67"/>
        <v>0</v>
      </c>
      <c r="EM14" s="11"/>
      <c r="EN14" s="11">
        <v>0</v>
      </c>
      <c r="EO14" s="11">
        <v>0</v>
      </c>
      <c r="EP14" s="11">
        <f t="shared" si="68"/>
        <v>629</v>
      </c>
      <c r="EQ14" s="11">
        <f t="shared" si="69"/>
        <v>0</v>
      </c>
      <c r="ER14" s="11">
        <f t="shared" si="70"/>
        <v>629</v>
      </c>
      <c r="ES14" s="11">
        <f t="shared" si="71"/>
        <v>6322</v>
      </c>
      <c r="ET14" s="11">
        <f t="shared" si="72"/>
        <v>0</v>
      </c>
      <c r="EU14" s="11">
        <f t="shared" si="73"/>
        <v>6322</v>
      </c>
      <c r="EV14" s="11">
        <v>6322</v>
      </c>
      <c r="EW14" s="11">
        <v>0</v>
      </c>
      <c r="EX14" s="11">
        <v>6322</v>
      </c>
      <c r="EY14" s="11">
        <v>629</v>
      </c>
      <c r="EZ14" s="11">
        <v>0</v>
      </c>
      <c r="FA14" s="11">
        <v>629</v>
      </c>
      <c r="FB14" s="11"/>
      <c r="FC14" s="11">
        <f t="shared" si="74"/>
        <v>0</v>
      </c>
      <c r="FD14" s="11">
        <f t="shared" si="75"/>
        <v>0</v>
      </c>
      <c r="FE14" s="11"/>
      <c r="FF14" s="11">
        <v>0</v>
      </c>
      <c r="FG14" s="11">
        <v>0</v>
      </c>
      <c r="FH14" s="11">
        <f t="shared" si="76"/>
        <v>1620305.7999999998</v>
      </c>
      <c r="FI14" s="11">
        <f t="shared" si="77"/>
        <v>40011.5</v>
      </c>
      <c r="FJ14" s="11">
        <f t="shared" si="78"/>
        <v>1660317.2999999998</v>
      </c>
      <c r="FK14" s="11">
        <f t="shared" si="79"/>
        <v>1601458.9</v>
      </c>
      <c r="FL14" s="11">
        <f t="shared" si="80"/>
        <v>38263.4</v>
      </c>
      <c r="FM14" s="11">
        <f t="shared" si="81"/>
        <v>1639722.2999999998</v>
      </c>
      <c r="FN14" s="11">
        <f t="shared" si="82"/>
        <v>18846.900000000001</v>
      </c>
      <c r="FO14" s="11">
        <f t="shared" si="83"/>
        <v>1748.1000000000001</v>
      </c>
      <c r="FP14" s="11">
        <f t="shared" si="84"/>
        <v>20595</v>
      </c>
      <c r="FQ14" s="20"/>
      <c r="FR14" s="20"/>
      <c r="FS14" s="20"/>
      <c r="FT14" s="20"/>
      <c r="FU14" s="20"/>
      <c r="FV14" s="20"/>
      <c r="FW14" s="20"/>
      <c r="FX14" s="20"/>
      <c r="FY14" s="20"/>
      <c r="FZ14" s="26"/>
      <c r="GA14" s="26"/>
      <c r="GB14" s="26"/>
      <c r="GC14" s="26"/>
      <c r="GD14" s="26"/>
      <c r="GE14" s="26"/>
      <c r="GF14" s="26"/>
      <c r="GG14" s="26"/>
      <c r="GH14" s="26"/>
    </row>
    <row r="15" spans="1:197" ht="12.75" customHeight="1" x14ac:dyDescent="0.2">
      <c r="A15" s="24" t="s">
        <v>17</v>
      </c>
      <c r="B15" s="51"/>
      <c r="C15" s="51"/>
      <c r="D15" s="51"/>
      <c r="E15" s="51"/>
      <c r="F15" s="51"/>
      <c r="G15" s="51"/>
      <c r="H15" s="11">
        <f t="shared" si="18"/>
        <v>828.5</v>
      </c>
      <c r="I15" s="11">
        <f t="shared" si="19"/>
        <v>0</v>
      </c>
      <c r="J15" s="11">
        <f t="shared" si="20"/>
        <v>828.5</v>
      </c>
      <c r="K15" s="11">
        <v>828.5</v>
      </c>
      <c r="L15" s="11">
        <v>0</v>
      </c>
      <c r="M15" s="11">
        <v>828.5</v>
      </c>
      <c r="N15" s="11">
        <f t="shared" si="21"/>
        <v>1025683.9</v>
      </c>
      <c r="O15" s="11">
        <f t="shared" si="22"/>
        <v>25764.1</v>
      </c>
      <c r="P15" s="11">
        <f t="shared" si="23"/>
        <v>1051436</v>
      </c>
      <c r="Q15" s="11">
        <v>946368.1</v>
      </c>
      <c r="R15" s="28">
        <v>25690.1</v>
      </c>
      <c r="S15" s="11">
        <f t="shared" si="24"/>
        <v>972058.2</v>
      </c>
      <c r="T15" s="11">
        <v>35965</v>
      </c>
      <c r="U15" s="11">
        <v>0</v>
      </c>
      <c r="V15" s="11">
        <v>35965</v>
      </c>
      <c r="W15" s="11">
        <v>33862</v>
      </c>
      <c r="X15" s="28">
        <v>62</v>
      </c>
      <c r="Y15" s="11">
        <f t="shared" si="25"/>
        <v>33924</v>
      </c>
      <c r="Z15" s="11">
        <v>9488.7999999999993</v>
      </c>
      <c r="AA15" s="28">
        <v>12</v>
      </c>
      <c r="AB15" s="11">
        <v>9488.7999999999993</v>
      </c>
      <c r="AC15" s="11">
        <f t="shared" si="26"/>
        <v>117643.3</v>
      </c>
      <c r="AD15" s="11">
        <f t="shared" si="27"/>
        <v>735.5</v>
      </c>
      <c r="AE15" s="11">
        <f t="shared" si="28"/>
        <v>118378.8</v>
      </c>
      <c r="AF15" s="11"/>
      <c r="AG15" s="11">
        <f t="shared" si="29"/>
        <v>0</v>
      </c>
      <c r="AH15" s="11">
        <f t="shared" si="30"/>
        <v>0</v>
      </c>
      <c r="AI15" s="11">
        <v>75310.8</v>
      </c>
      <c r="AJ15" s="11">
        <v>0</v>
      </c>
      <c r="AK15" s="11">
        <v>75310.8</v>
      </c>
      <c r="AL15" s="11">
        <v>15063.5</v>
      </c>
      <c r="AM15" s="28">
        <v>480</v>
      </c>
      <c r="AN15" s="11">
        <f t="shared" si="31"/>
        <v>15543.5</v>
      </c>
      <c r="AO15" s="11">
        <v>6766.3</v>
      </c>
      <c r="AP15" s="28">
        <v>251.3</v>
      </c>
      <c r="AQ15" s="11">
        <f t="shared" si="32"/>
        <v>7017.6</v>
      </c>
      <c r="AR15" s="11">
        <v>114.4</v>
      </c>
      <c r="AS15" s="28">
        <v>4.2</v>
      </c>
      <c r="AT15" s="11">
        <f t="shared" si="33"/>
        <v>118.60000000000001</v>
      </c>
      <c r="AU15" s="11">
        <v>20388.3</v>
      </c>
      <c r="AV15" s="11">
        <v>0</v>
      </c>
      <c r="AW15" s="11">
        <v>20388.3</v>
      </c>
      <c r="AX15" s="11"/>
      <c r="AY15" s="11">
        <v>0</v>
      </c>
      <c r="AZ15" s="11">
        <v>0</v>
      </c>
      <c r="BA15" s="11"/>
      <c r="BB15" s="11">
        <v>0</v>
      </c>
      <c r="BC15" s="11">
        <v>0</v>
      </c>
      <c r="BD15" s="11">
        <f t="shared" si="34"/>
        <v>271.60000000000002</v>
      </c>
      <c r="BE15" s="11">
        <f t="shared" si="35"/>
        <v>0</v>
      </c>
      <c r="BF15" s="11">
        <f t="shared" si="36"/>
        <v>271.60000000000002</v>
      </c>
      <c r="BG15" s="11">
        <v>271.60000000000002</v>
      </c>
      <c r="BH15" s="11">
        <v>0</v>
      </c>
      <c r="BI15" s="11">
        <v>271.60000000000002</v>
      </c>
      <c r="BJ15" s="11">
        <f t="shared" si="37"/>
        <v>1568.7</v>
      </c>
      <c r="BK15" s="11">
        <f t="shared" si="38"/>
        <v>59.1</v>
      </c>
      <c r="BL15" s="11">
        <f t="shared" si="39"/>
        <v>1627.8</v>
      </c>
      <c r="BM15" s="11">
        <v>1568.7</v>
      </c>
      <c r="BN15" s="28">
        <v>59.1</v>
      </c>
      <c r="BO15" s="11">
        <v>1568.7</v>
      </c>
      <c r="BP15" s="11">
        <f t="shared" si="40"/>
        <v>15790</v>
      </c>
      <c r="BQ15" s="11">
        <f t="shared" si="41"/>
        <v>0</v>
      </c>
      <c r="BR15" s="11">
        <f t="shared" si="42"/>
        <v>15790</v>
      </c>
      <c r="BS15" s="11"/>
      <c r="BT15" s="11">
        <v>0</v>
      </c>
      <c r="BU15" s="11">
        <v>0</v>
      </c>
      <c r="BV15" s="11">
        <v>14780</v>
      </c>
      <c r="BW15" s="11">
        <v>0</v>
      </c>
      <c r="BX15" s="11">
        <v>14780</v>
      </c>
      <c r="BY15" s="11"/>
      <c r="BZ15" s="11">
        <v>0</v>
      </c>
      <c r="CA15" s="11">
        <v>0</v>
      </c>
      <c r="CB15" s="11">
        <v>700</v>
      </c>
      <c r="CC15" s="11">
        <v>0</v>
      </c>
      <c r="CD15" s="11">
        <v>700</v>
      </c>
      <c r="CE15" s="11"/>
      <c r="CF15" s="11">
        <v>0</v>
      </c>
      <c r="CG15" s="11">
        <v>0</v>
      </c>
      <c r="CH15" s="11"/>
      <c r="CI15" s="11">
        <v>0</v>
      </c>
      <c r="CJ15" s="11">
        <v>0</v>
      </c>
      <c r="CK15" s="11">
        <v>310</v>
      </c>
      <c r="CL15" s="11">
        <v>0</v>
      </c>
      <c r="CM15" s="11">
        <v>310</v>
      </c>
      <c r="CN15" s="11"/>
      <c r="CO15" s="11">
        <f t="shared" si="43"/>
        <v>0</v>
      </c>
      <c r="CP15" s="11">
        <f t="shared" si="44"/>
        <v>0</v>
      </c>
      <c r="CQ15" s="11"/>
      <c r="CR15" s="11">
        <v>0</v>
      </c>
      <c r="CS15" s="11">
        <v>0</v>
      </c>
      <c r="CT15" s="11">
        <f t="shared" si="45"/>
        <v>11.1</v>
      </c>
      <c r="CU15" s="11">
        <f t="shared" si="46"/>
        <v>0</v>
      </c>
      <c r="CV15" s="11">
        <f t="shared" si="47"/>
        <v>11.1</v>
      </c>
      <c r="CW15" s="11">
        <f t="shared" si="48"/>
        <v>782.5</v>
      </c>
      <c r="CX15" s="11">
        <f t="shared" si="49"/>
        <v>10.199999999999999</v>
      </c>
      <c r="CY15" s="11">
        <f t="shared" si="50"/>
        <v>792.7</v>
      </c>
      <c r="CZ15" s="11">
        <v>782.5</v>
      </c>
      <c r="DA15" s="28">
        <v>10.199999999999999</v>
      </c>
      <c r="DB15" s="11">
        <f t="shared" si="51"/>
        <v>792.7</v>
      </c>
      <c r="DC15" s="11"/>
      <c r="DD15" s="28"/>
      <c r="DE15" s="11"/>
      <c r="DF15" s="11"/>
      <c r="DG15" s="11">
        <v>0</v>
      </c>
      <c r="DH15" s="11">
        <v>0</v>
      </c>
      <c r="DI15" s="11">
        <v>11.1</v>
      </c>
      <c r="DJ15" s="11">
        <v>0</v>
      </c>
      <c r="DK15" s="11">
        <v>11.1</v>
      </c>
      <c r="DL15" s="11">
        <f t="shared" si="53"/>
        <v>5468.6</v>
      </c>
      <c r="DM15" s="11">
        <f t="shared" si="54"/>
        <v>0</v>
      </c>
      <c r="DN15" s="11">
        <f t="shared" si="55"/>
        <v>5468.6</v>
      </c>
      <c r="DO15" s="11">
        <v>5468.6</v>
      </c>
      <c r="DP15" s="11">
        <v>0</v>
      </c>
      <c r="DQ15" s="11">
        <v>5468.6</v>
      </c>
      <c r="DR15" s="11">
        <f t="shared" si="56"/>
        <v>1559.2</v>
      </c>
      <c r="DS15" s="11">
        <f t="shared" si="57"/>
        <v>57.9</v>
      </c>
      <c r="DT15" s="11">
        <f t="shared" si="58"/>
        <v>1617.1000000000001</v>
      </c>
      <c r="DU15" s="11">
        <f t="shared" si="59"/>
        <v>4.2</v>
      </c>
      <c r="DV15" s="11">
        <f t="shared" si="60"/>
        <v>0</v>
      </c>
      <c r="DW15" s="11">
        <f t="shared" si="61"/>
        <v>4.2</v>
      </c>
      <c r="DX15" s="11">
        <v>1559.2</v>
      </c>
      <c r="DY15" s="28">
        <v>57.9</v>
      </c>
      <c r="DZ15" s="11">
        <f t="shared" si="62"/>
        <v>1617.1000000000001</v>
      </c>
      <c r="EA15" s="11">
        <v>4.2</v>
      </c>
      <c r="EB15" s="11">
        <v>0</v>
      </c>
      <c r="EC15" s="11">
        <v>4.2</v>
      </c>
      <c r="ED15" s="11">
        <f t="shared" si="63"/>
        <v>108.1</v>
      </c>
      <c r="EE15" s="11">
        <f t="shared" si="64"/>
        <v>0</v>
      </c>
      <c r="EF15" s="11">
        <f t="shared" si="65"/>
        <v>108.1</v>
      </c>
      <c r="EG15" s="11">
        <v>108.1</v>
      </c>
      <c r="EH15" s="11">
        <v>0</v>
      </c>
      <c r="EI15" s="11">
        <v>108.1</v>
      </c>
      <c r="EJ15" s="11"/>
      <c r="EK15" s="11">
        <f t="shared" si="66"/>
        <v>0</v>
      </c>
      <c r="EL15" s="11">
        <f t="shared" si="67"/>
        <v>0</v>
      </c>
      <c r="EM15" s="11"/>
      <c r="EN15" s="11">
        <v>0</v>
      </c>
      <c r="EO15" s="11">
        <v>0</v>
      </c>
      <c r="EP15" s="11">
        <f t="shared" si="68"/>
        <v>596</v>
      </c>
      <c r="EQ15" s="11">
        <f t="shared" si="69"/>
        <v>0</v>
      </c>
      <c r="ER15" s="11">
        <f t="shared" si="70"/>
        <v>596</v>
      </c>
      <c r="ES15" s="11">
        <f t="shared" si="71"/>
        <v>5940</v>
      </c>
      <c r="ET15" s="11">
        <f t="shared" si="72"/>
        <v>0</v>
      </c>
      <c r="EU15" s="11">
        <f t="shared" si="73"/>
        <v>5940</v>
      </c>
      <c r="EV15" s="11">
        <v>5940</v>
      </c>
      <c r="EW15" s="11">
        <v>0</v>
      </c>
      <c r="EX15" s="11">
        <v>5940</v>
      </c>
      <c r="EY15" s="11">
        <v>596</v>
      </c>
      <c r="EZ15" s="11">
        <v>0</v>
      </c>
      <c r="FA15" s="11">
        <v>596</v>
      </c>
      <c r="FB15" s="11"/>
      <c r="FC15" s="11">
        <f t="shared" si="74"/>
        <v>0</v>
      </c>
      <c r="FD15" s="11">
        <f t="shared" si="75"/>
        <v>0</v>
      </c>
      <c r="FE15" s="11"/>
      <c r="FF15" s="11">
        <v>0</v>
      </c>
      <c r="FG15" s="11">
        <v>0</v>
      </c>
      <c r="FH15" s="11">
        <f t="shared" si="76"/>
        <v>1176255.7000000002</v>
      </c>
      <c r="FI15" s="11">
        <f t="shared" si="77"/>
        <v>26626.799999999999</v>
      </c>
      <c r="FJ15" s="11">
        <f t="shared" si="78"/>
        <v>1202882.5000000002</v>
      </c>
      <c r="FK15" s="11">
        <f t="shared" si="79"/>
        <v>1169529.0000000002</v>
      </c>
      <c r="FL15" s="11">
        <f t="shared" si="80"/>
        <v>26616.6</v>
      </c>
      <c r="FM15" s="11">
        <f t="shared" si="81"/>
        <v>1196145.6000000003</v>
      </c>
      <c r="FN15" s="11">
        <f t="shared" si="82"/>
        <v>6726.7</v>
      </c>
      <c r="FO15" s="11">
        <f t="shared" si="83"/>
        <v>10.199999999999999</v>
      </c>
      <c r="FP15" s="11">
        <f t="shared" si="84"/>
        <v>6736.9</v>
      </c>
      <c r="FQ15" s="20"/>
      <c r="FR15" s="20"/>
      <c r="FS15" s="20"/>
      <c r="FT15" s="20"/>
      <c r="FU15" s="20"/>
      <c r="FV15" s="20"/>
      <c r="FW15" s="20"/>
      <c r="FX15" s="20"/>
      <c r="FY15" s="20"/>
      <c r="FZ15" s="26"/>
      <c r="GA15" s="26"/>
      <c r="GB15" s="26"/>
      <c r="GC15" s="26"/>
      <c r="GD15" s="26"/>
      <c r="GE15" s="26"/>
      <c r="GF15" s="26"/>
      <c r="GG15" s="26"/>
      <c r="GH15" s="26"/>
    </row>
    <row r="16" spans="1:197" ht="12.75" customHeight="1" x14ac:dyDescent="0.2">
      <c r="A16" s="24" t="s">
        <v>16</v>
      </c>
      <c r="B16" s="51"/>
      <c r="C16" s="51"/>
      <c r="D16" s="51"/>
      <c r="E16" s="51"/>
      <c r="F16" s="51"/>
      <c r="G16" s="51"/>
      <c r="H16" s="11">
        <f t="shared" si="18"/>
        <v>992.2</v>
      </c>
      <c r="I16" s="11">
        <f t="shared" si="19"/>
        <v>0</v>
      </c>
      <c r="J16" s="11">
        <f t="shared" si="20"/>
        <v>992.2</v>
      </c>
      <c r="K16" s="11">
        <v>992.2</v>
      </c>
      <c r="L16" s="11">
        <v>0</v>
      </c>
      <c r="M16" s="11">
        <v>992.2</v>
      </c>
      <c r="N16" s="11">
        <f t="shared" si="21"/>
        <v>1469728</v>
      </c>
      <c r="O16" s="11">
        <f t="shared" si="22"/>
        <v>37957.800000000003</v>
      </c>
      <c r="P16" s="11">
        <f t="shared" si="23"/>
        <v>1507668.8</v>
      </c>
      <c r="Q16" s="11">
        <v>1361576.4</v>
      </c>
      <c r="R16" s="28">
        <v>37847.800000000003</v>
      </c>
      <c r="S16" s="11">
        <f t="shared" si="24"/>
        <v>1399424.2</v>
      </c>
      <c r="T16" s="11">
        <v>46739</v>
      </c>
      <c r="U16" s="11">
        <v>0</v>
      </c>
      <c r="V16" s="11">
        <v>46739</v>
      </c>
      <c r="W16" s="11">
        <v>47353</v>
      </c>
      <c r="X16" s="28">
        <v>93</v>
      </c>
      <c r="Y16" s="11">
        <f t="shared" si="25"/>
        <v>47446</v>
      </c>
      <c r="Z16" s="11">
        <v>14059.6</v>
      </c>
      <c r="AA16" s="28">
        <v>17</v>
      </c>
      <c r="AB16" s="11">
        <v>14059.6</v>
      </c>
      <c r="AC16" s="11">
        <f t="shared" si="26"/>
        <v>66094.8</v>
      </c>
      <c r="AD16" s="11">
        <f t="shared" si="27"/>
        <v>867.6</v>
      </c>
      <c r="AE16" s="11">
        <f t="shared" si="28"/>
        <v>66962.400000000009</v>
      </c>
      <c r="AF16" s="11"/>
      <c r="AG16" s="11">
        <f t="shared" si="29"/>
        <v>0</v>
      </c>
      <c r="AH16" s="11">
        <f t="shared" si="30"/>
        <v>0</v>
      </c>
      <c r="AI16" s="11">
        <v>30939.599999999999</v>
      </c>
      <c r="AJ16" s="11">
        <v>0</v>
      </c>
      <c r="AK16" s="11">
        <v>30939.599999999999</v>
      </c>
      <c r="AL16" s="11">
        <v>15686</v>
      </c>
      <c r="AM16" s="28">
        <v>594.1</v>
      </c>
      <c r="AN16" s="11">
        <f t="shared" si="31"/>
        <v>16280.1</v>
      </c>
      <c r="AO16" s="11">
        <v>7227</v>
      </c>
      <c r="AP16" s="28">
        <v>269</v>
      </c>
      <c r="AQ16" s="11">
        <f t="shared" si="32"/>
        <v>7496</v>
      </c>
      <c r="AR16" s="11">
        <v>120.9</v>
      </c>
      <c r="AS16" s="28">
        <v>4.5</v>
      </c>
      <c r="AT16" s="11">
        <f t="shared" si="33"/>
        <v>125.4</v>
      </c>
      <c r="AU16" s="11">
        <v>12121.3</v>
      </c>
      <c r="AV16" s="11">
        <v>0</v>
      </c>
      <c r="AW16" s="11">
        <v>12121.3</v>
      </c>
      <c r="AX16" s="11"/>
      <c r="AY16" s="11">
        <v>0</v>
      </c>
      <c r="AZ16" s="11">
        <v>0</v>
      </c>
      <c r="BA16" s="11"/>
      <c r="BB16" s="11">
        <v>0</v>
      </c>
      <c r="BC16" s="11">
        <v>0</v>
      </c>
      <c r="BD16" s="11">
        <f t="shared" si="34"/>
        <v>59.5</v>
      </c>
      <c r="BE16" s="11">
        <f t="shared" si="35"/>
        <v>0</v>
      </c>
      <c r="BF16" s="11">
        <f t="shared" si="36"/>
        <v>59.5</v>
      </c>
      <c r="BG16" s="11">
        <v>59.5</v>
      </c>
      <c r="BH16" s="11">
        <v>0</v>
      </c>
      <c r="BI16" s="11">
        <v>59.5</v>
      </c>
      <c r="BJ16" s="11">
        <f t="shared" si="37"/>
        <v>3029</v>
      </c>
      <c r="BK16" s="11">
        <f t="shared" si="38"/>
        <v>115.1</v>
      </c>
      <c r="BL16" s="11">
        <f t="shared" si="39"/>
        <v>3144.1</v>
      </c>
      <c r="BM16" s="11">
        <v>3029</v>
      </c>
      <c r="BN16" s="28">
        <v>115.1</v>
      </c>
      <c r="BO16" s="11">
        <v>3029</v>
      </c>
      <c r="BP16" s="11">
        <f t="shared" si="40"/>
        <v>4464</v>
      </c>
      <c r="BQ16" s="11">
        <f t="shared" si="41"/>
        <v>0</v>
      </c>
      <c r="BR16" s="11">
        <f t="shared" si="42"/>
        <v>4464</v>
      </c>
      <c r="BS16" s="11"/>
      <c r="BT16" s="11">
        <v>0</v>
      </c>
      <c r="BU16" s="11">
        <v>0</v>
      </c>
      <c r="BV16" s="11">
        <v>3850</v>
      </c>
      <c r="BW16" s="11">
        <v>0</v>
      </c>
      <c r="BX16" s="11">
        <v>3850</v>
      </c>
      <c r="BY16" s="11"/>
      <c r="BZ16" s="11">
        <v>0</v>
      </c>
      <c r="CA16" s="11">
        <v>0</v>
      </c>
      <c r="CB16" s="11"/>
      <c r="CC16" s="11">
        <v>0</v>
      </c>
      <c r="CD16" s="11">
        <v>0</v>
      </c>
      <c r="CE16" s="11"/>
      <c r="CF16" s="11">
        <v>0</v>
      </c>
      <c r="CG16" s="11">
        <v>0</v>
      </c>
      <c r="CH16" s="11"/>
      <c r="CI16" s="11">
        <v>0</v>
      </c>
      <c r="CJ16" s="11">
        <v>0</v>
      </c>
      <c r="CK16" s="11">
        <v>614</v>
      </c>
      <c r="CL16" s="11">
        <v>0</v>
      </c>
      <c r="CM16" s="11">
        <v>614</v>
      </c>
      <c r="CN16" s="11"/>
      <c r="CO16" s="11">
        <f t="shared" si="43"/>
        <v>0</v>
      </c>
      <c r="CP16" s="11">
        <f t="shared" si="44"/>
        <v>0</v>
      </c>
      <c r="CQ16" s="11"/>
      <c r="CR16" s="11">
        <v>0</v>
      </c>
      <c r="CS16" s="11">
        <v>0</v>
      </c>
      <c r="CT16" s="11">
        <f t="shared" si="45"/>
        <v>13.4</v>
      </c>
      <c r="CU16" s="11">
        <f t="shared" si="46"/>
        <v>0</v>
      </c>
      <c r="CV16" s="11">
        <f t="shared" si="47"/>
        <v>13.4</v>
      </c>
      <c r="CW16" s="11">
        <f t="shared" si="48"/>
        <v>3130.2</v>
      </c>
      <c r="CX16" s="11">
        <f t="shared" si="49"/>
        <v>1626.1</v>
      </c>
      <c r="CY16" s="11">
        <f t="shared" si="50"/>
        <v>4756.2999999999993</v>
      </c>
      <c r="CZ16" s="11">
        <v>3130.2</v>
      </c>
      <c r="DA16" s="28">
        <v>833.4</v>
      </c>
      <c r="DB16" s="11">
        <f t="shared" si="51"/>
        <v>3963.6</v>
      </c>
      <c r="DC16" s="11"/>
      <c r="DD16" s="28">
        <v>792.7</v>
      </c>
      <c r="DE16" s="11">
        <f t="shared" si="52"/>
        <v>792.7</v>
      </c>
      <c r="DF16" s="11"/>
      <c r="DG16" s="11">
        <v>0</v>
      </c>
      <c r="DH16" s="11">
        <v>0</v>
      </c>
      <c r="DI16" s="11">
        <v>13.4</v>
      </c>
      <c r="DJ16" s="11">
        <v>0</v>
      </c>
      <c r="DK16" s="11">
        <v>13.4</v>
      </c>
      <c r="DL16" s="11"/>
      <c r="DM16" s="11">
        <f t="shared" si="54"/>
        <v>0</v>
      </c>
      <c r="DN16" s="11">
        <f t="shared" si="55"/>
        <v>0</v>
      </c>
      <c r="DO16" s="11"/>
      <c r="DP16" s="11">
        <v>0</v>
      </c>
      <c r="DQ16" s="11">
        <v>0</v>
      </c>
      <c r="DR16" s="11">
        <f t="shared" si="56"/>
        <v>1665.4</v>
      </c>
      <c r="DS16" s="11">
        <f t="shared" si="57"/>
        <v>61.9</v>
      </c>
      <c r="DT16" s="11">
        <f t="shared" si="58"/>
        <v>1727.3000000000002</v>
      </c>
      <c r="DU16" s="11">
        <f t="shared" si="59"/>
        <v>2.4</v>
      </c>
      <c r="DV16" s="11">
        <f t="shared" si="60"/>
        <v>0</v>
      </c>
      <c r="DW16" s="11">
        <f t="shared" si="61"/>
        <v>2.4</v>
      </c>
      <c r="DX16" s="11">
        <v>1665.4</v>
      </c>
      <c r="DY16" s="28">
        <v>61.9</v>
      </c>
      <c r="DZ16" s="11">
        <f t="shared" si="62"/>
        <v>1727.3000000000002</v>
      </c>
      <c r="EA16" s="11">
        <v>2.4</v>
      </c>
      <c r="EB16" s="11">
        <v>0</v>
      </c>
      <c r="EC16" s="11">
        <v>2.4</v>
      </c>
      <c r="ED16" s="11">
        <f t="shared" si="63"/>
        <v>151.1</v>
      </c>
      <c r="EE16" s="11">
        <f t="shared" si="64"/>
        <v>0</v>
      </c>
      <c r="EF16" s="11">
        <f t="shared" si="65"/>
        <v>151.1</v>
      </c>
      <c r="EG16" s="11">
        <v>151.1</v>
      </c>
      <c r="EH16" s="11">
        <v>0</v>
      </c>
      <c r="EI16" s="11">
        <v>151.1</v>
      </c>
      <c r="EJ16" s="11"/>
      <c r="EK16" s="11">
        <f t="shared" si="66"/>
        <v>0</v>
      </c>
      <c r="EL16" s="11">
        <f t="shared" si="67"/>
        <v>0</v>
      </c>
      <c r="EM16" s="11"/>
      <c r="EN16" s="11">
        <v>0</v>
      </c>
      <c r="EO16" s="11">
        <v>0</v>
      </c>
      <c r="EP16" s="11">
        <f t="shared" si="68"/>
        <v>629</v>
      </c>
      <c r="EQ16" s="11">
        <f t="shared" si="69"/>
        <v>0</v>
      </c>
      <c r="ER16" s="11">
        <f t="shared" si="70"/>
        <v>629</v>
      </c>
      <c r="ES16" s="11">
        <f t="shared" si="71"/>
        <v>6204</v>
      </c>
      <c r="ET16" s="11">
        <f t="shared" si="72"/>
        <v>0</v>
      </c>
      <c r="EU16" s="11">
        <f t="shared" si="73"/>
        <v>6204</v>
      </c>
      <c r="EV16" s="11">
        <v>6204</v>
      </c>
      <c r="EW16" s="11">
        <v>0</v>
      </c>
      <c r="EX16" s="11">
        <v>6204</v>
      </c>
      <c r="EY16" s="11">
        <v>629</v>
      </c>
      <c r="EZ16" s="11">
        <v>0</v>
      </c>
      <c r="FA16" s="11">
        <v>629</v>
      </c>
      <c r="FB16" s="11"/>
      <c r="FC16" s="11">
        <f t="shared" si="74"/>
        <v>0</v>
      </c>
      <c r="FD16" s="11">
        <f t="shared" si="75"/>
        <v>0</v>
      </c>
      <c r="FE16" s="11"/>
      <c r="FF16" s="11">
        <v>0</v>
      </c>
      <c r="FG16" s="11">
        <v>0</v>
      </c>
      <c r="FH16" s="11">
        <f t="shared" si="76"/>
        <v>1556163</v>
      </c>
      <c r="FI16" s="11">
        <f t="shared" si="77"/>
        <v>40628.5</v>
      </c>
      <c r="FJ16" s="11">
        <f t="shared" si="78"/>
        <v>1596791.5</v>
      </c>
      <c r="FK16" s="11">
        <f t="shared" si="79"/>
        <v>1546826.4</v>
      </c>
      <c r="FL16" s="11">
        <f t="shared" si="80"/>
        <v>39002.400000000001</v>
      </c>
      <c r="FM16" s="11">
        <f t="shared" si="81"/>
        <v>1585828.7999999998</v>
      </c>
      <c r="FN16" s="11">
        <f t="shared" si="82"/>
        <v>9336.6</v>
      </c>
      <c r="FO16" s="11">
        <f t="shared" si="83"/>
        <v>1626.1</v>
      </c>
      <c r="FP16" s="11">
        <f t="shared" si="84"/>
        <v>10962.7</v>
      </c>
      <c r="FQ16" s="20"/>
      <c r="FR16" s="20"/>
      <c r="FS16" s="20"/>
      <c r="FT16" s="20"/>
      <c r="FU16" s="20"/>
      <c r="FV16" s="20"/>
      <c r="FW16" s="20"/>
      <c r="FX16" s="20"/>
      <c r="FY16" s="20"/>
      <c r="FZ16" s="26"/>
      <c r="GA16" s="26"/>
      <c r="GB16" s="26"/>
      <c r="GC16" s="26"/>
      <c r="GD16" s="26"/>
      <c r="GE16" s="26"/>
      <c r="GF16" s="26"/>
      <c r="GG16" s="26"/>
      <c r="GH16" s="26"/>
    </row>
    <row r="17" spans="1:190" ht="12.75" customHeight="1" x14ac:dyDescent="0.2">
      <c r="A17" s="24" t="s">
        <v>15</v>
      </c>
      <c r="B17" s="51"/>
      <c r="C17" s="51"/>
      <c r="D17" s="51"/>
      <c r="E17" s="51"/>
      <c r="F17" s="51"/>
      <c r="G17" s="51"/>
      <c r="H17" s="11">
        <f t="shared" si="18"/>
        <v>336.5</v>
      </c>
      <c r="I17" s="11">
        <f t="shared" si="19"/>
        <v>0</v>
      </c>
      <c r="J17" s="11">
        <f t="shared" si="20"/>
        <v>336.5</v>
      </c>
      <c r="K17" s="11">
        <v>336.5</v>
      </c>
      <c r="L17" s="11">
        <v>0</v>
      </c>
      <c r="M17" s="11">
        <v>336.5</v>
      </c>
      <c r="N17" s="11">
        <f t="shared" si="21"/>
        <v>1068717</v>
      </c>
      <c r="O17" s="11">
        <f t="shared" si="22"/>
        <v>26817.9</v>
      </c>
      <c r="P17" s="11">
        <f t="shared" si="23"/>
        <v>1095522.9000000001</v>
      </c>
      <c r="Q17" s="11">
        <v>982552.7</v>
      </c>
      <c r="R17" s="28">
        <v>26740.9</v>
      </c>
      <c r="S17" s="11">
        <f t="shared" si="24"/>
        <v>1009293.6</v>
      </c>
      <c r="T17" s="11">
        <v>43965</v>
      </c>
      <c r="U17" s="11">
        <v>0</v>
      </c>
      <c r="V17" s="11">
        <v>43965</v>
      </c>
      <c r="W17" s="11">
        <v>31631</v>
      </c>
      <c r="X17" s="28">
        <v>65</v>
      </c>
      <c r="Y17" s="11">
        <f t="shared" si="25"/>
        <v>31696</v>
      </c>
      <c r="Z17" s="11">
        <v>10568.3</v>
      </c>
      <c r="AA17" s="28">
        <v>12</v>
      </c>
      <c r="AB17" s="11">
        <v>10568.3</v>
      </c>
      <c r="AC17" s="11">
        <f t="shared" si="26"/>
        <v>88961</v>
      </c>
      <c r="AD17" s="11">
        <f t="shared" si="27"/>
        <v>817.10000000000014</v>
      </c>
      <c r="AE17" s="11">
        <f t="shared" si="28"/>
        <v>89778.1</v>
      </c>
      <c r="AF17" s="11"/>
      <c r="AG17" s="11">
        <f t="shared" si="29"/>
        <v>0</v>
      </c>
      <c r="AH17" s="11">
        <f t="shared" si="30"/>
        <v>0</v>
      </c>
      <c r="AI17" s="11">
        <v>54543.1</v>
      </c>
      <c r="AJ17" s="11">
        <v>0</v>
      </c>
      <c r="AK17" s="11">
        <v>54543.1</v>
      </c>
      <c r="AL17" s="11">
        <v>14911.7</v>
      </c>
      <c r="AM17" s="28">
        <v>561.6</v>
      </c>
      <c r="AN17" s="11">
        <f t="shared" si="31"/>
        <v>15473.300000000001</v>
      </c>
      <c r="AO17" s="11">
        <v>6766.3</v>
      </c>
      <c r="AP17" s="28">
        <v>251.3</v>
      </c>
      <c r="AQ17" s="11">
        <f t="shared" si="32"/>
        <v>7017.6</v>
      </c>
      <c r="AR17" s="11">
        <v>114.4</v>
      </c>
      <c r="AS17" s="28">
        <v>4.2</v>
      </c>
      <c r="AT17" s="11">
        <f t="shared" si="33"/>
        <v>118.60000000000001</v>
      </c>
      <c r="AU17" s="11">
        <v>12625.5</v>
      </c>
      <c r="AV17" s="11">
        <v>0</v>
      </c>
      <c r="AW17" s="11">
        <v>12625.5</v>
      </c>
      <c r="AX17" s="11"/>
      <c r="AY17" s="11">
        <v>0</v>
      </c>
      <c r="AZ17" s="11">
        <v>0</v>
      </c>
      <c r="BA17" s="11"/>
      <c r="BB17" s="11">
        <v>0</v>
      </c>
      <c r="BC17" s="11">
        <v>0</v>
      </c>
      <c r="BD17" s="11">
        <f t="shared" si="34"/>
        <v>252.2</v>
      </c>
      <c r="BE17" s="11">
        <f t="shared" si="35"/>
        <v>0</v>
      </c>
      <c r="BF17" s="11">
        <f t="shared" si="36"/>
        <v>252.2</v>
      </c>
      <c r="BG17" s="11">
        <v>252.2</v>
      </c>
      <c r="BH17" s="11">
        <v>0</v>
      </c>
      <c r="BI17" s="11">
        <v>252.2</v>
      </c>
      <c r="BJ17" s="11">
        <f t="shared" si="37"/>
        <v>1709.9</v>
      </c>
      <c r="BK17" s="11">
        <f t="shared" si="38"/>
        <v>64.5</v>
      </c>
      <c r="BL17" s="11">
        <f t="shared" si="39"/>
        <v>1774.4</v>
      </c>
      <c r="BM17" s="11">
        <v>1709.9</v>
      </c>
      <c r="BN17" s="28">
        <v>64.5</v>
      </c>
      <c r="BO17" s="11">
        <v>1709.9</v>
      </c>
      <c r="BP17" s="11">
        <f t="shared" si="40"/>
        <v>2205</v>
      </c>
      <c r="BQ17" s="11">
        <f t="shared" si="41"/>
        <v>0</v>
      </c>
      <c r="BR17" s="11">
        <f t="shared" si="42"/>
        <v>2205</v>
      </c>
      <c r="BS17" s="11"/>
      <c r="BT17" s="11">
        <v>0</v>
      </c>
      <c r="BU17" s="11">
        <v>0</v>
      </c>
      <c r="BV17" s="11">
        <v>1900</v>
      </c>
      <c r="BW17" s="11">
        <v>0</v>
      </c>
      <c r="BX17" s="11">
        <v>1900</v>
      </c>
      <c r="BY17" s="11"/>
      <c r="BZ17" s="11">
        <v>0</v>
      </c>
      <c r="CA17" s="11">
        <v>0</v>
      </c>
      <c r="CB17" s="11"/>
      <c r="CC17" s="11">
        <v>0</v>
      </c>
      <c r="CD17" s="11">
        <v>0</v>
      </c>
      <c r="CE17" s="11"/>
      <c r="CF17" s="11">
        <v>0</v>
      </c>
      <c r="CG17" s="11">
        <v>0</v>
      </c>
      <c r="CH17" s="11"/>
      <c r="CI17" s="11">
        <v>0</v>
      </c>
      <c r="CJ17" s="11">
        <v>0</v>
      </c>
      <c r="CK17" s="11">
        <v>305</v>
      </c>
      <c r="CL17" s="11">
        <v>0</v>
      </c>
      <c r="CM17" s="11">
        <v>305</v>
      </c>
      <c r="CN17" s="11"/>
      <c r="CO17" s="11">
        <f t="shared" si="43"/>
        <v>0</v>
      </c>
      <c r="CP17" s="11">
        <f t="shared" si="44"/>
        <v>0</v>
      </c>
      <c r="CQ17" s="11"/>
      <c r="CR17" s="11">
        <v>0</v>
      </c>
      <c r="CS17" s="11">
        <v>0</v>
      </c>
      <c r="CT17" s="11">
        <f t="shared" si="45"/>
        <v>30.6</v>
      </c>
      <c r="CU17" s="11">
        <f t="shared" si="46"/>
        <v>0</v>
      </c>
      <c r="CV17" s="11">
        <f t="shared" si="47"/>
        <v>30.6</v>
      </c>
      <c r="CW17" s="11">
        <f t="shared" si="48"/>
        <v>4695.3</v>
      </c>
      <c r="CX17" s="11">
        <f t="shared" si="49"/>
        <v>1646.4</v>
      </c>
      <c r="CY17" s="11">
        <f t="shared" si="50"/>
        <v>6341.7000000000007</v>
      </c>
      <c r="CZ17" s="11">
        <v>4695.3</v>
      </c>
      <c r="DA17" s="28">
        <v>853.7</v>
      </c>
      <c r="DB17" s="11">
        <f t="shared" si="51"/>
        <v>5549</v>
      </c>
      <c r="DC17" s="11"/>
      <c r="DD17" s="28">
        <v>792.7</v>
      </c>
      <c r="DE17" s="11">
        <f t="shared" si="52"/>
        <v>792.7</v>
      </c>
      <c r="DF17" s="11"/>
      <c r="DG17" s="11">
        <v>0</v>
      </c>
      <c r="DH17" s="11">
        <v>0</v>
      </c>
      <c r="DI17" s="11">
        <v>30.6</v>
      </c>
      <c r="DJ17" s="11">
        <v>0</v>
      </c>
      <c r="DK17" s="11">
        <v>30.6</v>
      </c>
      <c r="DL17" s="11"/>
      <c r="DM17" s="11">
        <f t="shared" si="54"/>
        <v>0</v>
      </c>
      <c r="DN17" s="11">
        <f t="shared" si="55"/>
        <v>0</v>
      </c>
      <c r="DO17" s="11"/>
      <c r="DP17" s="11">
        <v>0</v>
      </c>
      <c r="DQ17" s="11">
        <v>0</v>
      </c>
      <c r="DR17" s="11">
        <f t="shared" si="56"/>
        <v>1559.2</v>
      </c>
      <c r="DS17" s="11">
        <f t="shared" si="57"/>
        <v>57.9</v>
      </c>
      <c r="DT17" s="11">
        <f t="shared" si="58"/>
        <v>1617.1000000000001</v>
      </c>
      <c r="DU17" s="11">
        <f t="shared" si="59"/>
        <v>2.4</v>
      </c>
      <c r="DV17" s="11">
        <f t="shared" si="60"/>
        <v>0</v>
      </c>
      <c r="DW17" s="11">
        <f t="shared" si="61"/>
        <v>2.4</v>
      </c>
      <c r="DX17" s="11">
        <v>1559.2</v>
      </c>
      <c r="DY17" s="28">
        <v>57.9</v>
      </c>
      <c r="DZ17" s="11">
        <f t="shared" si="62"/>
        <v>1617.1000000000001</v>
      </c>
      <c r="EA17" s="11">
        <v>2.4</v>
      </c>
      <c r="EB17" s="11">
        <v>0</v>
      </c>
      <c r="EC17" s="11">
        <v>2.4</v>
      </c>
      <c r="ED17" s="11">
        <f t="shared" si="63"/>
        <v>108.1</v>
      </c>
      <c r="EE17" s="11">
        <f t="shared" si="64"/>
        <v>0</v>
      </c>
      <c r="EF17" s="11">
        <f t="shared" si="65"/>
        <v>108.1</v>
      </c>
      <c r="EG17" s="11">
        <v>108.1</v>
      </c>
      <c r="EH17" s="11">
        <v>0</v>
      </c>
      <c r="EI17" s="11">
        <v>108.1</v>
      </c>
      <c r="EJ17" s="11"/>
      <c r="EK17" s="11">
        <f t="shared" si="66"/>
        <v>0</v>
      </c>
      <c r="EL17" s="11">
        <f t="shared" si="67"/>
        <v>0</v>
      </c>
      <c r="EM17" s="11"/>
      <c r="EN17" s="11">
        <v>0</v>
      </c>
      <c r="EO17" s="11">
        <v>0</v>
      </c>
      <c r="EP17" s="11">
        <f t="shared" si="68"/>
        <v>596</v>
      </c>
      <c r="EQ17" s="11">
        <f t="shared" si="69"/>
        <v>0</v>
      </c>
      <c r="ER17" s="11">
        <f t="shared" si="70"/>
        <v>596</v>
      </c>
      <c r="ES17" s="11">
        <f t="shared" si="71"/>
        <v>5817</v>
      </c>
      <c r="ET17" s="11">
        <f t="shared" si="72"/>
        <v>0</v>
      </c>
      <c r="EU17" s="11">
        <f t="shared" si="73"/>
        <v>5817</v>
      </c>
      <c r="EV17" s="11">
        <v>5817</v>
      </c>
      <c r="EW17" s="11">
        <v>0</v>
      </c>
      <c r="EX17" s="11">
        <v>5817</v>
      </c>
      <c r="EY17" s="11">
        <v>596</v>
      </c>
      <c r="EZ17" s="11">
        <v>0</v>
      </c>
      <c r="FA17" s="11">
        <v>596</v>
      </c>
      <c r="FB17" s="11"/>
      <c r="FC17" s="11">
        <f t="shared" si="74"/>
        <v>0</v>
      </c>
      <c r="FD17" s="11">
        <f t="shared" si="75"/>
        <v>0</v>
      </c>
      <c r="FE17" s="11"/>
      <c r="FF17" s="11">
        <v>0</v>
      </c>
      <c r="FG17" s="11">
        <v>0</v>
      </c>
      <c r="FH17" s="11">
        <f t="shared" si="76"/>
        <v>1174990.2</v>
      </c>
      <c r="FI17" s="11">
        <f t="shared" si="77"/>
        <v>29403.800000000003</v>
      </c>
      <c r="FJ17" s="11">
        <f t="shared" si="78"/>
        <v>1204394</v>
      </c>
      <c r="FK17" s="11">
        <f t="shared" si="79"/>
        <v>1164475.5</v>
      </c>
      <c r="FL17" s="11">
        <f t="shared" si="80"/>
        <v>27757.4</v>
      </c>
      <c r="FM17" s="11">
        <f t="shared" si="81"/>
        <v>1192232.8999999999</v>
      </c>
      <c r="FN17" s="11">
        <f t="shared" si="82"/>
        <v>10514.7</v>
      </c>
      <c r="FO17" s="11">
        <f t="shared" si="83"/>
        <v>1646.4</v>
      </c>
      <c r="FP17" s="11">
        <f t="shared" si="84"/>
        <v>12161.1</v>
      </c>
      <c r="FQ17" s="20"/>
      <c r="FR17" s="20"/>
      <c r="FS17" s="20"/>
      <c r="FT17" s="20"/>
      <c r="FU17" s="20"/>
      <c r="FV17" s="20"/>
      <c r="FW17" s="20"/>
      <c r="FX17" s="20"/>
      <c r="FY17" s="20"/>
      <c r="FZ17" s="26"/>
      <c r="GA17" s="26"/>
      <c r="GB17" s="26"/>
      <c r="GC17" s="26"/>
      <c r="GD17" s="26"/>
      <c r="GE17" s="26"/>
      <c r="GF17" s="26"/>
      <c r="GG17" s="26"/>
      <c r="GH17" s="26"/>
    </row>
    <row r="18" spans="1:190" ht="12.75" customHeight="1" x14ac:dyDescent="0.2">
      <c r="A18" s="24" t="s">
        <v>14</v>
      </c>
      <c r="B18" s="51"/>
      <c r="C18" s="51"/>
      <c r="D18" s="51"/>
      <c r="E18" s="51"/>
      <c r="F18" s="51"/>
      <c r="G18" s="51"/>
      <c r="H18" s="11">
        <f t="shared" si="18"/>
        <v>1251.2</v>
      </c>
      <c r="I18" s="11">
        <f t="shared" si="19"/>
        <v>0</v>
      </c>
      <c r="J18" s="11">
        <f t="shared" si="20"/>
        <v>1251.2</v>
      </c>
      <c r="K18" s="11">
        <v>1251.2</v>
      </c>
      <c r="L18" s="11">
        <v>0</v>
      </c>
      <c r="M18" s="11">
        <v>1251.2</v>
      </c>
      <c r="N18" s="11">
        <f t="shared" si="21"/>
        <v>928918</v>
      </c>
      <c r="O18" s="11">
        <f t="shared" si="22"/>
        <v>22116.3</v>
      </c>
      <c r="P18" s="11">
        <f t="shared" si="23"/>
        <v>951026.3</v>
      </c>
      <c r="Q18" s="11">
        <v>846736.5</v>
      </c>
      <c r="R18" s="28">
        <v>22054.3</v>
      </c>
      <c r="S18" s="11">
        <f t="shared" si="24"/>
        <v>868790.8</v>
      </c>
      <c r="T18" s="11">
        <v>46320</v>
      </c>
      <c r="U18" s="11">
        <v>0</v>
      </c>
      <c r="V18" s="11">
        <v>46320</v>
      </c>
      <c r="W18" s="11">
        <v>28469</v>
      </c>
      <c r="X18" s="28">
        <v>54</v>
      </c>
      <c r="Y18" s="11">
        <f t="shared" si="25"/>
        <v>28523</v>
      </c>
      <c r="Z18" s="11">
        <v>7392.5</v>
      </c>
      <c r="AA18" s="28">
        <v>8</v>
      </c>
      <c r="AB18" s="11">
        <v>7392.5</v>
      </c>
      <c r="AC18" s="11">
        <f t="shared" si="26"/>
        <v>51762.200000000004</v>
      </c>
      <c r="AD18" s="11">
        <f t="shared" si="27"/>
        <v>713.40000000000009</v>
      </c>
      <c r="AE18" s="11">
        <f t="shared" si="28"/>
        <v>52475.600000000006</v>
      </c>
      <c r="AF18" s="11">
        <f t="shared" si="85"/>
        <v>2006.8</v>
      </c>
      <c r="AG18" s="11">
        <f t="shared" si="29"/>
        <v>0</v>
      </c>
      <c r="AH18" s="11">
        <f t="shared" si="30"/>
        <v>2006.8</v>
      </c>
      <c r="AI18" s="11">
        <v>19333.599999999999</v>
      </c>
      <c r="AJ18" s="11">
        <v>0</v>
      </c>
      <c r="AK18" s="11">
        <v>19333.599999999999</v>
      </c>
      <c r="AL18" s="11">
        <v>12169.4</v>
      </c>
      <c r="AM18" s="28">
        <v>457.9</v>
      </c>
      <c r="AN18" s="11">
        <f t="shared" si="31"/>
        <v>12627.3</v>
      </c>
      <c r="AO18" s="11">
        <v>6766.3</v>
      </c>
      <c r="AP18" s="28">
        <v>251.3</v>
      </c>
      <c r="AQ18" s="11">
        <f t="shared" si="32"/>
        <v>7017.6</v>
      </c>
      <c r="AR18" s="11">
        <v>114.4</v>
      </c>
      <c r="AS18" s="28">
        <v>4.2</v>
      </c>
      <c r="AT18" s="11">
        <f t="shared" si="33"/>
        <v>118.60000000000001</v>
      </c>
      <c r="AU18" s="11">
        <v>8696.1</v>
      </c>
      <c r="AV18" s="11">
        <v>0</v>
      </c>
      <c r="AW18" s="11">
        <v>8696.1</v>
      </c>
      <c r="AX18" s="11">
        <v>4682.3999999999996</v>
      </c>
      <c r="AY18" s="11">
        <v>0</v>
      </c>
      <c r="AZ18" s="11">
        <v>4682.3999999999996</v>
      </c>
      <c r="BA18" s="11">
        <v>2006.8</v>
      </c>
      <c r="BB18" s="11">
        <v>0</v>
      </c>
      <c r="BC18" s="11">
        <v>2006.8</v>
      </c>
      <c r="BD18" s="11">
        <f t="shared" si="34"/>
        <v>679.9</v>
      </c>
      <c r="BE18" s="11">
        <f t="shared" si="35"/>
        <v>0</v>
      </c>
      <c r="BF18" s="11">
        <f t="shared" si="36"/>
        <v>679.9</v>
      </c>
      <c r="BG18" s="11">
        <v>679.9</v>
      </c>
      <c r="BH18" s="11">
        <v>0</v>
      </c>
      <c r="BI18" s="11">
        <v>679.9</v>
      </c>
      <c r="BJ18" s="11">
        <f t="shared" si="37"/>
        <v>1688.8</v>
      </c>
      <c r="BK18" s="11">
        <f t="shared" si="38"/>
        <v>63.6</v>
      </c>
      <c r="BL18" s="11">
        <f t="shared" si="39"/>
        <v>1752.3999999999999</v>
      </c>
      <c r="BM18" s="11">
        <v>1688.8</v>
      </c>
      <c r="BN18" s="28">
        <v>63.6</v>
      </c>
      <c r="BO18" s="11">
        <v>1688.8</v>
      </c>
      <c r="BP18" s="11">
        <f t="shared" si="40"/>
        <v>580</v>
      </c>
      <c r="BQ18" s="11">
        <f t="shared" si="41"/>
        <v>0</v>
      </c>
      <c r="BR18" s="11">
        <f t="shared" si="42"/>
        <v>580</v>
      </c>
      <c r="BS18" s="11"/>
      <c r="BT18" s="11">
        <v>0</v>
      </c>
      <c r="BU18" s="11">
        <v>0</v>
      </c>
      <c r="BV18" s="11">
        <v>135</v>
      </c>
      <c r="BW18" s="11">
        <v>0</v>
      </c>
      <c r="BX18" s="11">
        <v>135</v>
      </c>
      <c r="BY18" s="11"/>
      <c r="BZ18" s="11">
        <v>0</v>
      </c>
      <c r="CA18" s="11">
        <v>0</v>
      </c>
      <c r="CB18" s="11"/>
      <c r="CC18" s="11">
        <v>0</v>
      </c>
      <c r="CD18" s="11">
        <v>0</v>
      </c>
      <c r="CE18" s="11"/>
      <c r="CF18" s="11">
        <v>0</v>
      </c>
      <c r="CG18" s="11">
        <v>0</v>
      </c>
      <c r="CH18" s="11"/>
      <c r="CI18" s="11">
        <v>0</v>
      </c>
      <c r="CJ18" s="11">
        <v>0</v>
      </c>
      <c r="CK18" s="11">
        <v>445</v>
      </c>
      <c r="CL18" s="11">
        <v>0</v>
      </c>
      <c r="CM18" s="11">
        <v>445</v>
      </c>
      <c r="CN18" s="11"/>
      <c r="CO18" s="11">
        <f t="shared" si="43"/>
        <v>0</v>
      </c>
      <c r="CP18" s="11">
        <f t="shared" si="44"/>
        <v>0</v>
      </c>
      <c r="CQ18" s="11"/>
      <c r="CR18" s="11">
        <v>0</v>
      </c>
      <c r="CS18" s="11">
        <v>0</v>
      </c>
      <c r="CT18" s="11">
        <f t="shared" si="45"/>
        <v>2.8</v>
      </c>
      <c r="CU18" s="11">
        <f t="shared" si="46"/>
        <v>0</v>
      </c>
      <c r="CV18" s="11">
        <f t="shared" si="47"/>
        <v>2.8</v>
      </c>
      <c r="CW18" s="11">
        <f t="shared" si="48"/>
        <v>2347.6999999999998</v>
      </c>
      <c r="CX18" s="11">
        <f t="shared" si="49"/>
        <v>-762.3</v>
      </c>
      <c r="CY18" s="11">
        <f t="shared" si="50"/>
        <v>1585.3999999999999</v>
      </c>
      <c r="CZ18" s="11">
        <v>2347.6999999999998</v>
      </c>
      <c r="DA18" s="28">
        <v>-1555</v>
      </c>
      <c r="DB18" s="11">
        <f t="shared" si="51"/>
        <v>792.69999999999982</v>
      </c>
      <c r="DC18" s="11"/>
      <c r="DD18" s="28">
        <v>792.7</v>
      </c>
      <c r="DE18" s="11">
        <f t="shared" si="52"/>
        <v>792.7</v>
      </c>
      <c r="DF18" s="11"/>
      <c r="DG18" s="11">
        <v>0</v>
      </c>
      <c r="DH18" s="11">
        <v>0</v>
      </c>
      <c r="DI18" s="11">
        <v>2.8</v>
      </c>
      <c r="DJ18" s="11">
        <v>0</v>
      </c>
      <c r="DK18" s="11">
        <v>2.8</v>
      </c>
      <c r="DL18" s="11"/>
      <c r="DM18" s="11">
        <f t="shared" si="54"/>
        <v>0</v>
      </c>
      <c r="DN18" s="11">
        <f t="shared" si="55"/>
        <v>0</v>
      </c>
      <c r="DO18" s="11"/>
      <c r="DP18" s="11">
        <v>0</v>
      </c>
      <c r="DQ18" s="11">
        <v>0</v>
      </c>
      <c r="DR18" s="11">
        <f t="shared" si="56"/>
        <v>1559.2</v>
      </c>
      <c r="DS18" s="11">
        <f t="shared" si="57"/>
        <v>57.9</v>
      </c>
      <c r="DT18" s="11">
        <f t="shared" si="58"/>
        <v>1617.1000000000001</v>
      </c>
      <c r="DU18" s="11">
        <f t="shared" si="59"/>
        <v>2.4</v>
      </c>
      <c r="DV18" s="11">
        <f t="shared" si="60"/>
        <v>0</v>
      </c>
      <c r="DW18" s="11">
        <f t="shared" si="61"/>
        <v>2.4</v>
      </c>
      <c r="DX18" s="11">
        <v>1559.2</v>
      </c>
      <c r="DY18" s="28">
        <v>57.9</v>
      </c>
      <c r="DZ18" s="11">
        <f t="shared" si="62"/>
        <v>1617.1000000000001</v>
      </c>
      <c r="EA18" s="11">
        <v>2.4</v>
      </c>
      <c r="EB18" s="11">
        <v>0</v>
      </c>
      <c r="EC18" s="11">
        <v>2.4</v>
      </c>
      <c r="ED18" s="11">
        <f t="shared" si="63"/>
        <v>108.1</v>
      </c>
      <c r="EE18" s="11">
        <f t="shared" si="64"/>
        <v>0</v>
      </c>
      <c r="EF18" s="11">
        <f t="shared" si="65"/>
        <v>108.1</v>
      </c>
      <c r="EG18" s="11">
        <v>108.1</v>
      </c>
      <c r="EH18" s="11">
        <v>0</v>
      </c>
      <c r="EI18" s="11">
        <v>108.1</v>
      </c>
      <c r="EJ18" s="11"/>
      <c r="EK18" s="11">
        <f t="shared" si="66"/>
        <v>0</v>
      </c>
      <c r="EL18" s="11">
        <f t="shared" si="67"/>
        <v>0</v>
      </c>
      <c r="EM18" s="11"/>
      <c r="EN18" s="11">
        <v>0</v>
      </c>
      <c r="EO18" s="11">
        <v>0</v>
      </c>
      <c r="EP18" s="11">
        <f t="shared" si="68"/>
        <v>485</v>
      </c>
      <c r="EQ18" s="11">
        <f t="shared" si="69"/>
        <v>0</v>
      </c>
      <c r="ER18" s="11">
        <f t="shared" si="70"/>
        <v>485</v>
      </c>
      <c r="ES18" s="11">
        <f t="shared" si="71"/>
        <v>4731</v>
      </c>
      <c r="ET18" s="11">
        <f t="shared" si="72"/>
        <v>0</v>
      </c>
      <c r="EU18" s="11">
        <f t="shared" si="73"/>
        <v>4731</v>
      </c>
      <c r="EV18" s="11">
        <v>4731</v>
      </c>
      <c r="EW18" s="11">
        <v>0</v>
      </c>
      <c r="EX18" s="11">
        <v>4731</v>
      </c>
      <c r="EY18" s="11">
        <v>485</v>
      </c>
      <c r="EZ18" s="11">
        <v>0</v>
      </c>
      <c r="FA18" s="11">
        <v>485</v>
      </c>
      <c r="FB18" s="11"/>
      <c r="FC18" s="11">
        <f t="shared" si="74"/>
        <v>0</v>
      </c>
      <c r="FD18" s="11">
        <f t="shared" si="75"/>
        <v>0</v>
      </c>
      <c r="FE18" s="11"/>
      <c r="FF18" s="11">
        <v>0</v>
      </c>
      <c r="FG18" s="11">
        <v>0</v>
      </c>
      <c r="FH18" s="11">
        <f t="shared" si="76"/>
        <v>996123.1</v>
      </c>
      <c r="FI18" s="11">
        <f t="shared" si="77"/>
        <v>22188.9</v>
      </c>
      <c r="FJ18" s="11">
        <f t="shared" si="78"/>
        <v>1018312</v>
      </c>
      <c r="FK18" s="11">
        <f t="shared" si="79"/>
        <v>987035.2</v>
      </c>
      <c r="FL18" s="11">
        <f t="shared" si="80"/>
        <v>22951.200000000001</v>
      </c>
      <c r="FM18" s="11">
        <f t="shared" si="81"/>
        <v>1009986.3999999999</v>
      </c>
      <c r="FN18" s="11">
        <f t="shared" si="82"/>
        <v>9087.9</v>
      </c>
      <c r="FO18" s="11">
        <f t="shared" si="83"/>
        <v>-762.3</v>
      </c>
      <c r="FP18" s="11">
        <f t="shared" si="84"/>
        <v>8325.6</v>
      </c>
      <c r="FQ18" s="20"/>
      <c r="FR18" s="20"/>
      <c r="FS18" s="20"/>
      <c r="FT18" s="20"/>
      <c r="FU18" s="20"/>
      <c r="FV18" s="20"/>
      <c r="FW18" s="20"/>
      <c r="FX18" s="20"/>
      <c r="FY18" s="20"/>
      <c r="FZ18" s="26"/>
      <c r="GA18" s="26"/>
      <c r="GB18" s="26"/>
      <c r="GC18" s="26"/>
      <c r="GD18" s="26"/>
      <c r="GE18" s="26"/>
      <c r="GF18" s="26"/>
      <c r="GG18" s="26"/>
      <c r="GH18" s="26"/>
    </row>
    <row r="19" spans="1:190" ht="12.75" customHeight="1" x14ac:dyDescent="0.2">
      <c r="A19" s="24" t="s">
        <v>13</v>
      </c>
      <c r="B19" s="51"/>
      <c r="C19" s="51"/>
      <c r="D19" s="51"/>
      <c r="E19" s="51"/>
      <c r="F19" s="51"/>
      <c r="G19" s="51"/>
      <c r="H19" s="11">
        <f t="shared" si="18"/>
        <v>1730.6</v>
      </c>
      <c r="I19" s="11">
        <f t="shared" si="19"/>
        <v>0</v>
      </c>
      <c r="J19" s="11">
        <f t="shared" si="20"/>
        <v>1730.6</v>
      </c>
      <c r="K19" s="11">
        <v>1730.6</v>
      </c>
      <c r="L19" s="11">
        <v>0</v>
      </c>
      <c r="M19" s="11">
        <v>1730.6</v>
      </c>
      <c r="N19" s="11">
        <f t="shared" si="21"/>
        <v>1505889.0999999999</v>
      </c>
      <c r="O19" s="11">
        <f t="shared" si="22"/>
        <v>36317.300000000003</v>
      </c>
      <c r="P19" s="11">
        <f t="shared" si="23"/>
        <v>1542194.4</v>
      </c>
      <c r="Q19" s="11">
        <v>1379999.4</v>
      </c>
      <c r="R19" s="28">
        <v>36210.300000000003</v>
      </c>
      <c r="S19" s="11">
        <f t="shared" si="24"/>
        <v>1416209.7</v>
      </c>
      <c r="T19" s="11">
        <v>66254</v>
      </c>
      <c r="U19" s="11">
        <v>0</v>
      </c>
      <c r="V19" s="11">
        <v>66254</v>
      </c>
      <c r="W19" s="11">
        <v>47395</v>
      </c>
      <c r="X19" s="28">
        <v>95</v>
      </c>
      <c r="Y19" s="11">
        <f t="shared" si="25"/>
        <v>47490</v>
      </c>
      <c r="Z19" s="11">
        <v>12240.7</v>
      </c>
      <c r="AA19" s="28">
        <v>12</v>
      </c>
      <c r="AB19" s="11">
        <v>12240.7</v>
      </c>
      <c r="AC19" s="11">
        <f t="shared" si="26"/>
        <v>107964.70000000001</v>
      </c>
      <c r="AD19" s="11">
        <f t="shared" si="27"/>
        <v>1001.6</v>
      </c>
      <c r="AE19" s="11">
        <f t="shared" si="28"/>
        <v>108966.30000000002</v>
      </c>
      <c r="AF19" s="11"/>
      <c r="AG19" s="11">
        <f t="shared" si="29"/>
        <v>0</v>
      </c>
      <c r="AH19" s="11">
        <f t="shared" si="30"/>
        <v>0</v>
      </c>
      <c r="AI19" s="11">
        <v>46210.3</v>
      </c>
      <c r="AJ19" s="11">
        <v>0</v>
      </c>
      <c r="AK19" s="11">
        <v>46210.3</v>
      </c>
      <c r="AL19" s="11">
        <v>19190.7</v>
      </c>
      <c r="AM19" s="28">
        <v>728.1</v>
      </c>
      <c r="AN19" s="11">
        <f t="shared" si="31"/>
        <v>19918.8</v>
      </c>
      <c r="AO19" s="11">
        <v>7227</v>
      </c>
      <c r="AP19" s="28">
        <v>269</v>
      </c>
      <c r="AQ19" s="11">
        <f t="shared" si="32"/>
        <v>7496</v>
      </c>
      <c r="AR19" s="11">
        <v>120.6</v>
      </c>
      <c r="AS19" s="28">
        <v>4.5</v>
      </c>
      <c r="AT19" s="11">
        <f t="shared" si="33"/>
        <v>125.1</v>
      </c>
      <c r="AU19" s="11">
        <v>35216.1</v>
      </c>
      <c r="AV19" s="11">
        <v>0</v>
      </c>
      <c r="AW19" s="11">
        <v>35216.1</v>
      </c>
      <c r="AX19" s="11"/>
      <c r="AY19" s="11">
        <v>0</v>
      </c>
      <c r="AZ19" s="11">
        <v>0</v>
      </c>
      <c r="BA19" s="11"/>
      <c r="BB19" s="11">
        <v>0</v>
      </c>
      <c r="BC19" s="11">
        <v>0</v>
      </c>
      <c r="BD19" s="11">
        <f t="shared" si="34"/>
        <v>735.9</v>
      </c>
      <c r="BE19" s="11">
        <f t="shared" si="35"/>
        <v>0</v>
      </c>
      <c r="BF19" s="11">
        <f t="shared" si="36"/>
        <v>735.9</v>
      </c>
      <c r="BG19" s="11">
        <v>735.9</v>
      </c>
      <c r="BH19" s="11">
        <v>0</v>
      </c>
      <c r="BI19" s="11">
        <v>735.9</v>
      </c>
      <c r="BJ19" s="11">
        <f t="shared" si="37"/>
        <v>1888.1</v>
      </c>
      <c r="BK19" s="11">
        <f t="shared" si="38"/>
        <v>71.900000000000006</v>
      </c>
      <c r="BL19" s="11">
        <f t="shared" si="39"/>
        <v>1960</v>
      </c>
      <c r="BM19" s="11">
        <v>1888.1</v>
      </c>
      <c r="BN19" s="28">
        <v>71.900000000000006</v>
      </c>
      <c r="BO19" s="11">
        <v>1888.1</v>
      </c>
      <c r="BP19" s="11">
        <f t="shared" si="40"/>
        <v>36477</v>
      </c>
      <c r="BQ19" s="11">
        <f t="shared" si="41"/>
        <v>0</v>
      </c>
      <c r="BR19" s="11">
        <f t="shared" si="42"/>
        <v>36477</v>
      </c>
      <c r="BS19" s="11">
        <v>1695</v>
      </c>
      <c r="BT19" s="11">
        <v>0</v>
      </c>
      <c r="BU19" s="11">
        <v>1695</v>
      </c>
      <c r="BV19" s="11">
        <v>31860</v>
      </c>
      <c r="BW19" s="11">
        <v>0</v>
      </c>
      <c r="BX19" s="11">
        <v>31860</v>
      </c>
      <c r="BY19" s="11"/>
      <c r="BZ19" s="11">
        <v>0</v>
      </c>
      <c r="CA19" s="11">
        <v>0</v>
      </c>
      <c r="CB19" s="11">
        <v>700</v>
      </c>
      <c r="CC19" s="11">
        <v>0</v>
      </c>
      <c r="CD19" s="11">
        <v>700</v>
      </c>
      <c r="CE19" s="11">
        <v>1830</v>
      </c>
      <c r="CF19" s="11">
        <v>0</v>
      </c>
      <c r="CG19" s="11">
        <v>1830</v>
      </c>
      <c r="CH19" s="11"/>
      <c r="CI19" s="11">
        <v>0</v>
      </c>
      <c r="CJ19" s="11">
        <v>0</v>
      </c>
      <c r="CK19" s="11">
        <v>392</v>
      </c>
      <c r="CL19" s="11">
        <v>0</v>
      </c>
      <c r="CM19" s="11">
        <v>392</v>
      </c>
      <c r="CN19" s="11"/>
      <c r="CO19" s="11">
        <f t="shared" si="43"/>
        <v>0</v>
      </c>
      <c r="CP19" s="11">
        <f t="shared" si="44"/>
        <v>0</v>
      </c>
      <c r="CQ19" s="11"/>
      <c r="CR19" s="11">
        <v>0</v>
      </c>
      <c r="CS19" s="11">
        <v>0</v>
      </c>
      <c r="CT19" s="11">
        <f t="shared" si="45"/>
        <v>316.40000000000003</v>
      </c>
      <c r="CU19" s="11">
        <f t="shared" si="46"/>
        <v>0</v>
      </c>
      <c r="CV19" s="11">
        <f t="shared" si="47"/>
        <v>316.40000000000003</v>
      </c>
      <c r="CW19" s="11">
        <f t="shared" si="48"/>
        <v>9390.6</v>
      </c>
      <c r="CX19" s="11">
        <f t="shared" si="49"/>
        <v>1707.5</v>
      </c>
      <c r="CY19" s="11">
        <f t="shared" si="50"/>
        <v>11098.1</v>
      </c>
      <c r="CZ19" s="11">
        <v>9390.6</v>
      </c>
      <c r="DA19" s="28">
        <v>122</v>
      </c>
      <c r="DB19" s="11">
        <f t="shared" si="51"/>
        <v>9512.6</v>
      </c>
      <c r="DC19" s="11"/>
      <c r="DD19" s="28">
        <v>1585.5</v>
      </c>
      <c r="DE19" s="11">
        <f t="shared" si="52"/>
        <v>1585.5</v>
      </c>
      <c r="DF19" s="11">
        <v>279.10000000000002</v>
      </c>
      <c r="DG19" s="11">
        <v>0</v>
      </c>
      <c r="DH19" s="11">
        <v>279.10000000000002</v>
      </c>
      <c r="DI19" s="11">
        <v>37.299999999999997</v>
      </c>
      <c r="DJ19" s="11">
        <v>0</v>
      </c>
      <c r="DK19" s="11">
        <v>37.299999999999997</v>
      </c>
      <c r="DL19" s="11">
        <f t="shared" si="53"/>
        <v>1334.4</v>
      </c>
      <c r="DM19" s="11">
        <f t="shared" si="54"/>
        <v>0</v>
      </c>
      <c r="DN19" s="11">
        <f t="shared" si="55"/>
        <v>1334.4</v>
      </c>
      <c r="DO19" s="11">
        <v>1334.4</v>
      </c>
      <c r="DP19" s="11">
        <v>0</v>
      </c>
      <c r="DQ19" s="11">
        <v>1334.4</v>
      </c>
      <c r="DR19" s="11">
        <f t="shared" si="56"/>
        <v>1665.4</v>
      </c>
      <c r="DS19" s="11">
        <f t="shared" si="57"/>
        <v>61.9</v>
      </c>
      <c r="DT19" s="11">
        <f t="shared" si="58"/>
        <v>1727.3000000000002</v>
      </c>
      <c r="DU19" s="11">
        <f t="shared" si="59"/>
        <v>5.6</v>
      </c>
      <c r="DV19" s="11">
        <f t="shared" si="60"/>
        <v>0</v>
      </c>
      <c r="DW19" s="11">
        <f t="shared" si="61"/>
        <v>5.6</v>
      </c>
      <c r="DX19" s="11">
        <v>1665.4</v>
      </c>
      <c r="DY19" s="28">
        <v>61.9</v>
      </c>
      <c r="DZ19" s="11">
        <f t="shared" si="62"/>
        <v>1727.3000000000002</v>
      </c>
      <c r="EA19" s="11">
        <v>5.6</v>
      </c>
      <c r="EB19" s="11">
        <v>0</v>
      </c>
      <c r="EC19" s="11">
        <v>5.6</v>
      </c>
      <c r="ED19" s="11">
        <f t="shared" si="63"/>
        <v>151.1</v>
      </c>
      <c r="EE19" s="11">
        <f t="shared" si="64"/>
        <v>0</v>
      </c>
      <c r="EF19" s="11">
        <f t="shared" si="65"/>
        <v>151.1</v>
      </c>
      <c r="EG19" s="11">
        <v>151.1</v>
      </c>
      <c r="EH19" s="11">
        <v>0</v>
      </c>
      <c r="EI19" s="11">
        <v>151.1</v>
      </c>
      <c r="EJ19" s="11"/>
      <c r="EK19" s="11">
        <f t="shared" si="66"/>
        <v>0</v>
      </c>
      <c r="EL19" s="11">
        <f t="shared" si="67"/>
        <v>0</v>
      </c>
      <c r="EM19" s="11"/>
      <c r="EN19" s="11">
        <v>0</v>
      </c>
      <c r="EO19" s="11">
        <v>0</v>
      </c>
      <c r="EP19" s="11">
        <f t="shared" si="68"/>
        <v>629</v>
      </c>
      <c r="EQ19" s="11">
        <f t="shared" si="69"/>
        <v>0</v>
      </c>
      <c r="ER19" s="11">
        <f t="shared" si="70"/>
        <v>629</v>
      </c>
      <c r="ES19" s="11">
        <f t="shared" si="71"/>
        <v>6249</v>
      </c>
      <c r="ET19" s="11">
        <f t="shared" si="72"/>
        <v>0</v>
      </c>
      <c r="EU19" s="11">
        <f t="shared" si="73"/>
        <v>6249</v>
      </c>
      <c r="EV19" s="11">
        <v>6249</v>
      </c>
      <c r="EW19" s="11">
        <v>0</v>
      </c>
      <c r="EX19" s="11">
        <v>6249</v>
      </c>
      <c r="EY19" s="11">
        <v>629</v>
      </c>
      <c r="EZ19" s="11">
        <v>0</v>
      </c>
      <c r="FA19" s="11">
        <v>629</v>
      </c>
      <c r="FB19" s="11"/>
      <c r="FC19" s="11">
        <f t="shared" si="74"/>
        <v>0</v>
      </c>
      <c r="FD19" s="11">
        <f t="shared" si="75"/>
        <v>0</v>
      </c>
      <c r="FE19" s="11"/>
      <c r="FF19" s="11">
        <v>0</v>
      </c>
      <c r="FG19" s="11">
        <v>0</v>
      </c>
      <c r="FH19" s="11">
        <f t="shared" si="76"/>
        <v>1674426.8999999997</v>
      </c>
      <c r="FI19" s="11">
        <f t="shared" si="77"/>
        <v>39160.200000000004</v>
      </c>
      <c r="FJ19" s="11">
        <f t="shared" si="78"/>
        <v>1713587.0999999996</v>
      </c>
      <c r="FK19" s="11">
        <f t="shared" si="79"/>
        <v>1658781.6999999997</v>
      </c>
      <c r="FL19" s="11">
        <f t="shared" si="80"/>
        <v>37452.700000000004</v>
      </c>
      <c r="FM19" s="11">
        <f t="shared" si="81"/>
        <v>1696234.3999999997</v>
      </c>
      <c r="FN19" s="11">
        <f t="shared" si="82"/>
        <v>15645.2</v>
      </c>
      <c r="FO19" s="11">
        <f t="shared" si="83"/>
        <v>1707.5</v>
      </c>
      <c r="FP19" s="11">
        <f t="shared" si="84"/>
        <v>17352.7</v>
      </c>
      <c r="FQ19" s="20"/>
      <c r="FR19" s="20"/>
      <c r="FS19" s="20"/>
      <c r="FT19" s="20"/>
      <c r="FU19" s="20"/>
      <c r="FV19" s="20"/>
      <c r="FW19" s="20"/>
      <c r="FX19" s="20"/>
      <c r="FY19" s="20"/>
      <c r="FZ19" s="26"/>
      <c r="GA19" s="26"/>
      <c r="GB19" s="26"/>
      <c r="GC19" s="26"/>
      <c r="GD19" s="26"/>
      <c r="GE19" s="26"/>
      <c r="GF19" s="26"/>
      <c r="GG19" s="26"/>
      <c r="GH19" s="26"/>
    </row>
    <row r="20" spans="1:190" ht="12.75" customHeight="1" x14ac:dyDescent="0.2">
      <c r="A20" s="24" t="s">
        <v>12</v>
      </c>
      <c r="B20" s="51"/>
      <c r="C20" s="51"/>
      <c r="D20" s="51"/>
      <c r="E20" s="51"/>
      <c r="F20" s="51"/>
      <c r="G20" s="51"/>
      <c r="H20" s="11">
        <f t="shared" si="18"/>
        <v>3223.1</v>
      </c>
      <c r="I20" s="11">
        <f t="shared" si="19"/>
        <v>0</v>
      </c>
      <c r="J20" s="11">
        <f t="shared" si="20"/>
        <v>3223.1</v>
      </c>
      <c r="K20" s="11">
        <v>3223.1</v>
      </c>
      <c r="L20" s="11">
        <v>0</v>
      </c>
      <c r="M20" s="11">
        <v>3223.1</v>
      </c>
      <c r="N20" s="11">
        <f t="shared" si="21"/>
        <v>1106328.5</v>
      </c>
      <c r="O20" s="11">
        <f t="shared" si="22"/>
        <v>27172.400000000001</v>
      </c>
      <c r="P20" s="11">
        <f t="shared" si="23"/>
        <v>1133492.8999999999</v>
      </c>
      <c r="Q20" s="11">
        <v>1017028.1</v>
      </c>
      <c r="R20" s="28">
        <v>27093.4</v>
      </c>
      <c r="S20" s="11">
        <f t="shared" si="24"/>
        <v>1044121.5</v>
      </c>
      <c r="T20" s="11">
        <v>43159</v>
      </c>
      <c r="U20" s="11">
        <v>0</v>
      </c>
      <c r="V20" s="11">
        <v>43159</v>
      </c>
      <c r="W20" s="11">
        <v>38264</v>
      </c>
      <c r="X20" s="28">
        <v>71</v>
      </c>
      <c r="Y20" s="11">
        <f t="shared" si="25"/>
        <v>38335</v>
      </c>
      <c r="Z20" s="11">
        <v>7877.4</v>
      </c>
      <c r="AA20" s="28">
        <v>8</v>
      </c>
      <c r="AB20" s="11">
        <v>7877.4</v>
      </c>
      <c r="AC20" s="11">
        <f t="shared" si="26"/>
        <v>56855.900000000009</v>
      </c>
      <c r="AD20" s="11">
        <f t="shared" si="27"/>
        <v>735.80000000000007</v>
      </c>
      <c r="AE20" s="11">
        <f t="shared" si="28"/>
        <v>57591.700000000012</v>
      </c>
      <c r="AF20" s="11"/>
      <c r="AG20" s="11">
        <f t="shared" si="29"/>
        <v>0</v>
      </c>
      <c r="AH20" s="11">
        <f t="shared" si="30"/>
        <v>0</v>
      </c>
      <c r="AI20" s="11">
        <v>24393.8</v>
      </c>
      <c r="AJ20" s="11">
        <v>0</v>
      </c>
      <c r="AK20" s="11">
        <v>24393.8</v>
      </c>
      <c r="AL20" s="11">
        <v>11085</v>
      </c>
      <c r="AM20" s="28">
        <v>417.5</v>
      </c>
      <c r="AN20" s="11">
        <f t="shared" si="31"/>
        <v>11502.5</v>
      </c>
      <c r="AO20" s="11">
        <v>8457.9</v>
      </c>
      <c r="AP20" s="28">
        <v>314.10000000000002</v>
      </c>
      <c r="AQ20" s="11">
        <f t="shared" si="32"/>
        <v>8772</v>
      </c>
      <c r="AR20" s="11">
        <v>114.4</v>
      </c>
      <c r="AS20" s="28">
        <v>4.2</v>
      </c>
      <c r="AT20" s="11">
        <f t="shared" si="33"/>
        <v>118.60000000000001</v>
      </c>
      <c r="AU20" s="11">
        <v>12804.8</v>
      </c>
      <c r="AV20" s="11">
        <v>0</v>
      </c>
      <c r="AW20" s="11">
        <v>12804.8</v>
      </c>
      <c r="AX20" s="11"/>
      <c r="AY20" s="11">
        <v>0</v>
      </c>
      <c r="AZ20" s="11">
        <v>0</v>
      </c>
      <c r="BA20" s="11"/>
      <c r="BB20" s="11">
        <v>0</v>
      </c>
      <c r="BC20" s="11">
        <v>0</v>
      </c>
      <c r="BD20" s="11">
        <f t="shared" si="34"/>
        <v>246.7</v>
      </c>
      <c r="BE20" s="11">
        <f t="shared" si="35"/>
        <v>0</v>
      </c>
      <c r="BF20" s="11">
        <f t="shared" si="36"/>
        <v>246.7</v>
      </c>
      <c r="BG20" s="11">
        <v>246.7</v>
      </c>
      <c r="BH20" s="11">
        <v>0</v>
      </c>
      <c r="BI20" s="11">
        <v>246.7</v>
      </c>
      <c r="BJ20" s="11">
        <f t="shared" si="37"/>
        <v>1632.3</v>
      </c>
      <c r="BK20" s="11">
        <f t="shared" si="38"/>
        <v>61.5</v>
      </c>
      <c r="BL20" s="11">
        <f t="shared" si="39"/>
        <v>1693.8</v>
      </c>
      <c r="BM20" s="11">
        <v>1632.3</v>
      </c>
      <c r="BN20" s="28">
        <v>61.5</v>
      </c>
      <c r="BO20" s="11">
        <v>1632.3</v>
      </c>
      <c r="BP20" s="11">
        <f t="shared" si="40"/>
        <v>18559</v>
      </c>
      <c r="BQ20" s="11">
        <f t="shared" si="41"/>
        <v>0</v>
      </c>
      <c r="BR20" s="11">
        <f t="shared" si="42"/>
        <v>18559</v>
      </c>
      <c r="BS20" s="11"/>
      <c r="BT20" s="11">
        <v>0</v>
      </c>
      <c r="BU20" s="11">
        <v>0</v>
      </c>
      <c r="BV20" s="11">
        <v>12670</v>
      </c>
      <c r="BW20" s="11">
        <v>0</v>
      </c>
      <c r="BX20" s="11">
        <v>12670</v>
      </c>
      <c r="BY20" s="11"/>
      <c r="BZ20" s="11">
        <v>0</v>
      </c>
      <c r="CA20" s="11">
        <v>0</v>
      </c>
      <c r="CB20" s="11">
        <v>5500</v>
      </c>
      <c r="CC20" s="11">
        <v>0</v>
      </c>
      <c r="CD20" s="11">
        <v>5500</v>
      </c>
      <c r="CE20" s="11"/>
      <c r="CF20" s="11">
        <v>0</v>
      </c>
      <c r="CG20" s="11">
        <v>0</v>
      </c>
      <c r="CH20" s="11"/>
      <c r="CI20" s="11">
        <v>0</v>
      </c>
      <c r="CJ20" s="11">
        <v>0</v>
      </c>
      <c r="CK20" s="11">
        <v>389</v>
      </c>
      <c r="CL20" s="11">
        <v>0</v>
      </c>
      <c r="CM20" s="11">
        <v>389</v>
      </c>
      <c r="CN20" s="11"/>
      <c r="CO20" s="11">
        <f t="shared" si="43"/>
        <v>0</v>
      </c>
      <c r="CP20" s="11">
        <f t="shared" si="44"/>
        <v>0</v>
      </c>
      <c r="CQ20" s="11"/>
      <c r="CR20" s="11">
        <v>0</v>
      </c>
      <c r="CS20" s="11">
        <v>0</v>
      </c>
      <c r="CT20" s="11">
        <f t="shared" si="45"/>
        <v>15.3</v>
      </c>
      <c r="CU20" s="11">
        <f t="shared" si="46"/>
        <v>0</v>
      </c>
      <c r="CV20" s="11">
        <f t="shared" si="47"/>
        <v>15.3</v>
      </c>
      <c r="CW20" s="11">
        <f t="shared" si="48"/>
        <v>5477.9</v>
      </c>
      <c r="CX20" s="11">
        <f t="shared" si="49"/>
        <v>-3099.7</v>
      </c>
      <c r="CY20" s="11">
        <f t="shared" si="50"/>
        <v>2378.1999999999998</v>
      </c>
      <c r="CZ20" s="11">
        <v>5477.9</v>
      </c>
      <c r="DA20" s="28">
        <v>-4685.2</v>
      </c>
      <c r="DB20" s="11">
        <f t="shared" si="51"/>
        <v>792.69999999999982</v>
      </c>
      <c r="DC20" s="11"/>
      <c r="DD20" s="28">
        <v>1585.5</v>
      </c>
      <c r="DE20" s="11">
        <f t="shared" si="52"/>
        <v>1585.5</v>
      </c>
      <c r="DF20" s="11"/>
      <c r="DG20" s="11">
        <v>0</v>
      </c>
      <c r="DH20" s="11">
        <v>0</v>
      </c>
      <c r="DI20" s="11">
        <v>15.3</v>
      </c>
      <c r="DJ20" s="11">
        <v>0</v>
      </c>
      <c r="DK20" s="11">
        <v>15.3</v>
      </c>
      <c r="DL20" s="11"/>
      <c r="DM20" s="11">
        <f t="shared" si="54"/>
        <v>0</v>
      </c>
      <c r="DN20" s="11">
        <f t="shared" si="55"/>
        <v>0</v>
      </c>
      <c r="DO20" s="11"/>
      <c r="DP20" s="11">
        <v>0</v>
      </c>
      <c r="DQ20" s="11">
        <v>0</v>
      </c>
      <c r="DR20" s="11">
        <f t="shared" si="56"/>
        <v>1559.2</v>
      </c>
      <c r="DS20" s="11">
        <f t="shared" si="57"/>
        <v>57.9</v>
      </c>
      <c r="DT20" s="11">
        <f t="shared" si="58"/>
        <v>1617.1000000000001</v>
      </c>
      <c r="DU20" s="11">
        <f t="shared" si="59"/>
        <v>2.4</v>
      </c>
      <c r="DV20" s="11">
        <f t="shared" si="60"/>
        <v>0</v>
      </c>
      <c r="DW20" s="11">
        <f t="shared" si="61"/>
        <v>2.4</v>
      </c>
      <c r="DX20" s="11">
        <v>1559.2</v>
      </c>
      <c r="DY20" s="28">
        <v>57.9</v>
      </c>
      <c r="DZ20" s="11">
        <f t="shared" si="62"/>
        <v>1617.1000000000001</v>
      </c>
      <c r="EA20" s="11">
        <v>2.4</v>
      </c>
      <c r="EB20" s="11">
        <v>0</v>
      </c>
      <c r="EC20" s="11">
        <v>2.4</v>
      </c>
      <c r="ED20" s="11">
        <f t="shared" si="63"/>
        <v>108.1</v>
      </c>
      <c r="EE20" s="11">
        <f t="shared" si="64"/>
        <v>0</v>
      </c>
      <c r="EF20" s="11">
        <f t="shared" si="65"/>
        <v>108.1</v>
      </c>
      <c r="EG20" s="11">
        <v>108.1</v>
      </c>
      <c r="EH20" s="11">
        <v>0</v>
      </c>
      <c r="EI20" s="11">
        <v>108.1</v>
      </c>
      <c r="EJ20" s="11"/>
      <c r="EK20" s="11">
        <f t="shared" si="66"/>
        <v>0</v>
      </c>
      <c r="EL20" s="11">
        <f t="shared" si="67"/>
        <v>0</v>
      </c>
      <c r="EM20" s="11"/>
      <c r="EN20" s="11">
        <v>0</v>
      </c>
      <c r="EO20" s="11">
        <v>0</v>
      </c>
      <c r="EP20" s="11">
        <f t="shared" si="68"/>
        <v>596</v>
      </c>
      <c r="EQ20" s="11">
        <f t="shared" si="69"/>
        <v>0</v>
      </c>
      <c r="ER20" s="11">
        <f t="shared" si="70"/>
        <v>596</v>
      </c>
      <c r="ES20" s="11">
        <f t="shared" si="71"/>
        <v>5809</v>
      </c>
      <c r="ET20" s="11">
        <f t="shared" si="72"/>
        <v>0</v>
      </c>
      <c r="EU20" s="11">
        <f t="shared" si="73"/>
        <v>5809</v>
      </c>
      <c r="EV20" s="11">
        <v>5809</v>
      </c>
      <c r="EW20" s="11">
        <v>0</v>
      </c>
      <c r="EX20" s="11">
        <v>5809</v>
      </c>
      <c r="EY20" s="11">
        <v>596</v>
      </c>
      <c r="EZ20" s="11">
        <v>0</v>
      </c>
      <c r="FA20" s="11">
        <v>596</v>
      </c>
      <c r="FB20" s="11">
        <f t="shared" ref="FB20:FB31" si="86">FE20</f>
        <v>4762.2</v>
      </c>
      <c r="FC20" s="11">
        <f t="shared" si="74"/>
        <v>0</v>
      </c>
      <c r="FD20" s="11">
        <f t="shared" si="75"/>
        <v>4762.2</v>
      </c>
      <c r="FE20" s="11">
        <v>4762.2</v>
      </c>
      <c r="FF20" s="11">
        <v>0</v>
      </c>
      <c r="FG20" s="11">
        <v>4762.2</v>
      </c>
      <c r="FH20" s="11">
        <f t="shared" si="76"/>
        <v>1205175.6000000001</v>
      </c>
      <c r="FI20" s="11">
        <f t="shared" si="77"/>
        <v>24927.9</v>
      </c>
      <c r="FJ20" s="11">
        <f t="shared" si="78"/>
        <v>1230103.5</v>
      </c>
      <c r="FK20" s="11">
        <f t="shared" si="79"/>
        <v>1189124.1000000001</v>
      </c>
      <c r="FL20" s="11">
        <f t="shared" si="80"/>
        <v>28027.600000000002</v>
      </c>
      <c r="FM20" s="11">
        <f t="shared" si="81"/>
        <v>1217151.7000000002</v>
      </c>
      <c r="FN20" s="11">
        <f t="shared" si="82"/>
        <v>16051.5</v>
      </c>
      <c r="FO20" s="11">
        <f t="shared" si="83"/>
        <v>-3099.7</v>
      </c>
      <c r="FP20" s="11">
        <f t="shared" si="84"/>
        <v>12951.8</v>
      </c>
      <c r="FQ20" s="20"/>
      <c r="FR20" s="20"/>
      <c r="FS20" s="20"/>
      <c r="FT20" s="20"/>
      <c r="FU20" s="20"/>
      <c r="FV20" s="20"/>
      <c r="FW20" s="20"/>
      <c r="FX20" s="20"/>
      <c r="FY20" s="20"/>
      <c r="FZ20" s="26"/>
      <c r="GA20" s="26"/>
      <c r="GB20" s="26"/>
      <c r="GC20" s="26"/>
      <c r="GD20" s="26"/>
      <c r="GE20" s="26"/>
      <c r="GF20" s="26"/>
      <c r="GG20" s="26"/>
      <c r="GH20" s="26"/>
    </row>
    <row r="21" spans="1:190" ht="12.75" customHeight="1" x14ac:dyDescent="0.2">
      <c r="A21" s="24" t="s">
        <v>11</v>
      </c>
      <c r="B21" s="51"/>
      <c r="C21" s="51"/>
      <c r="D21" s="51"/>
      <c r="E21" s="51"/>
      <c r="F21" s="51"/>
      <c r="G21" s="51"/>
      <c r="H21" s="11">
        <f t="shared" si="18"/>
        <v>451.8</v>
      </c>
      <c r="I21" s="11">
        <f t="shared" si="19"/>
        <v>0</v>
      </c>
      <c r="J21" s="11">
        <f t="shared" si="20"/>
        <v>451.8</v>
      </c>
      <c r="K21" s="11">
        <v>451.8</v>
      </c>
      <c r="L21" s="11">
        <v>0</v>
      </c>
      <c r="M21" s="11">
        <v>451.8</v>
      </c>
      <c r="N21" s="11">
        <f t="shared" si="21"/>
        <v>434803.6</v>
      </c>
      <c r="O21" s="11">
        <f t="shared" si="22"/>
        <v>11275.5</v>
      </c>
      <c r="P21" s="11">
        <f t="shared" si="23"/>
        <v>446075.1</v>
      </c>
      <c r="Q21" s="11">
        <v>400967.5</v>
      </c>
      <c r="R21" s="28">
        <v>11245.5</v>
      </c>
      <c r="S21" s="11">
        <f t="shared" si="24"/>
        <v>412213</v>
      </c>
      <c r="T21" s="11">
        <v>17418</v>
      </c>
      <c r="U21" s="11">
        <v>0</v>
      </c>
      <c r="V21" s="11">
        <v>17418</v>
      </c>
      <c r="W21" s="11">
        <v>13281</v>
      </c>
      <c r="X21" s="28">
        <v>26</v>
      </c>
      <c r="Y21" s="11">
        <f t="shared" si="25"/>
        <v>13307</v>
      </c>
      <c r="Z21" s="11">
        <v>3137.1</v>
      </c>
      <c r="AA21" s="28">
        <v>4</v>
      </c>
      <c r="AB21" s="11">
        <v>3137.1</v>
      </c>
      <c r="AC21" s="11">
        <f t="shared" si="26"/>
        <v>26519</v>
      </c>
      <c r="AD21" s="11">
        <f t="shared" si="27"/>
        <v>353.1</v>
      </c>
      <c r="AE21" s="11">
        <f t="shared" si="28"/>
        <v>26872.1</v>
      </c>
      <c r="AF21" s="11"/>
      <c r="AG21" s="11">
        <f t="shared" si="29"/>
        <v>0</v>
      </c>
      <c r="AH21" s="11">
        <f t="shared" si="30"/>
        <v>0</v>
      </c>
      <c r="AI21" s="11">
        <v>12281.5</v>
      </c>
      <c r="AJ21" s="11">
        <v>0</v>
      </c>
      <c r="AK21" s="11">
        <v>12281.5</v>
      </c>
      <c r="AL21" s="11">
        <v>6114.6</v>
      </c>
      <c r="AM21" s="28">
        <v>229</v>
      </c>
      <c r="AN21" s="11">
        <f t="shared" si="31"/>
        <v>6343.6</v>
      </c>
      <c r="AO21" s="11">
        <v>3234.4</v>
      </c>
      <c r="AP21" s="28">
        <v>120.1</v>
      </c>
      <c r="AQ21" s="11">
        <f t="shared" si="32"/>
        <v>3354.5</v>
      </c>
      <c r="AR21" s="11">
        <v>108.1</v>
      </c>
      <c r="AS21" s="28">
        <v>4</v>
      </c>
      <c r="AT21" s="11">
        <f t="shared" si="33"/>
        <v>112.1</v>
      </c>
      <c r="AU21" s="11">
        <v>4780.3999999999996</v>
      </c>
      <c r="AV21" s="11">
        <v>0</v>
      </c>
      <c r="AW21" s="11">
        <v>4780.3999999999996</v>
      </c>
      <c r="AX21" s="11"/>
      <c r="AY21" s="11">
        <v>0</v>
      </c>
      <c r="AZ21" s="11">
        <v>0</v>
      </c>
      <c r="BA21" s="11"/>
      <c r="BB21" s="11">
        <v>0</v>
      </c>
      <c r="BC21" s="11">
        <v>0</v>
      </c>
      <c r="BD21" s="11">
        <f t="shared" si="34"/>
        <v>255.7</v>
      </c>
      <c r="BE21" s="11">
        <f t="shared" si="35"/>
        <v>0</v>
      </c>
      <c r="BF21" s="11">
        <f t="shared" si="36"/>
        <v>255.7</v>
      </c>
      <c r="BG21" s="11">
        <v>255.7</v>
      </c>
      <c r="BH21" s="11">
        <v>0</v>
      </c>
      <c r="BI21" s="11">
        <v>255.7</v>
      </c>
      <c r="BJ21" s="11">
        <f t="shared" si="37"/>
        <v>1307.9000000000001</v>
      </c>
      <c r="BK21" s="11">
        <f t="shared" si="38"/>
        <v>49.2</v>
      </c>
      <c r="BL21" s="11">
        <f t="shared" si="39"/>
        <v>1357.1000000000001</v>
      </c>
      <c r="BM21" s="11">
        <v>1307.9000000000001</v>
      </c>
      <c r="BN21" s="28">
        <v>49.2</v>
      </c>
      <c r="BO21" s="11">
        <v>1307.9000000000001</v>
      </c>
      <c r="BP21" s="11">
        <f t="shared" si="40"/>
        <v>2485</v>
      </c>
      <c r="BQ21" s="11">
        <f t="shared" si="41"/>
        <v>0</v>
      </c>
      <c r="BR21" s="11">
        <f t="shared" si="42"/>
        <v>2485</v>
      </c>
      <c r="BS21" s="11"/>
      <c r="BT21" s="11">
        <v>0</v>
      </c>
      <c r="BU21" s="11">
        <v>0</v>
      </c>
      <c r="BV21" s="11">
        <v>2230</v>
      </c>
      <c r="BW21" s="11">
        <v>0</v>
      </c>
      <c r="BX21" s="11">
        <v>2230</v>
      </c>
      <c r="BY21" s="11"/>
      <c r="BZ21" s="11">
        <v>0</v>
      </c>
      <c r="CA21" s="11">
        <v>0</v>
      </c>
      <c r="CB21" s="11"/>
      <c r="CC21" s="11">
        <v>0</v>
      </c>
      <c r="CD21" s="11">
        <v>0</v>
      </c>
      <c r="CE21" s="11"/>
      <c r="CF21" s="11">
        <v>0</v>
      </c>
      <c r="CG21" s="11">
        <v>0</v>
      </c>
      <c r="CH21" s="11"/>
      <c r="CI21" s="11">
        <v>0</v>
      </c>
      <c r="CJ21" s="11">
        <v>0</v>
      </c>
      <c r="CK21" s="11">
        <v>255</v>
      </c>
      <c r="CL21" s="11">
        <v>0</v>
      </c>
      <c r="CM21" s="11">
        <v>255</v>
      </c>
      <c r="CN21" s="11"/>
      <c r="CO21" s="11">
        <f t="shared" si="43"/>
        <v>0</v>
      </c>
      <c r="CP21" s="11">
        <f t="shared" si="44"/>
        <v>0</v>
      </c>
      <c r="CQ21" s="11"/>
      <c r="CR21" s="11">
        <v>0</v>
      </c>
      <c r="CS21" s="11">
        <v>0</v>
      </c>
      <c r="CT21" s="11">
        <f t="shared" si="45"/>
        <v>3.5</v>
      </c>
      <c r="CU21" s="11">
        <f t="shared" si="46"/>
        <v>0</v>
      </c>
      <c r="CV21" s="11">
        <f t="shared" si="47"/>
        <v>3.5</v>
      </c>
      <c r="CW21" s="11">
        <f t="shared" si="48"/>
        <v>782.5</v>
      </c>
      <c r="CX21" s="11">
        <f t="shared" si="49"/>
        <v>-782.5</v>
      </c>
      <c r="CY21" s="11"/>
      <c r="CZ21" s="11">
        <v>782.5</v>
      </c>
      <c r="DA21" s="28">
        <v>-782.5</v>
      </c>
      <c r="DB21" s="11"/>
      <c r="DC21" s="11"/>
      <c r="DD21" s="28"/>
      <c r="DE21" s="11"/>
      <c r="DF21" s="11"/>
      <c r="DG21" s="11">
        <v>0</v>
      </c>
      <c r="DH21" s="11">
        <v>0</v>
      </c>
      <c r="DI21" s="11">
        <v>3.5</v>
      </c>
      <c r="DJ21" s="11">
        <v>0</v>
      </c>
      <c r="DK21" s="11">
        <v>3.5</v>
      </c>
      <c r="DL21" s="11"/>
      <c r="DM21" s="11">
        <f t="shared" si="54"/>
        <v>0</v>
      </c>
      <c r="DN21" s="11">
        <f t="shared" si="55"/>
        <v>0</v>
      </c>
      <c r="DO21" s="11"/>
      <c r="DP21" s="11">
        <v>0</v>
      </c>
      <c r="DQ21" s="11">
        <v>0</v>
      </c>
      <c r="DR21" s="11">
        <f t="shared" si="56"/>
        <v>745.3</v>
      </c>
      <c r="DS21" s="11">
        <f t="shared" si="57"/>
        <v>28</v>
      </c>
      <c r="DT21" s="11">
        <f t="shared" si="58"/>
        <v>773.3</v>
      </c>
      <c r="DU21" s="11">
        <f t="shared" si="59"/>
        <v>1.4</v>
      </c>
      <c r="DV21" s="11">
        <f t="shared" si="60"/>
        <v>0</v>
      </c>
      <c r="DW21" s="11">
        <f t="shared" si="61"/>
        <v>1.4</v>
      </c>
      <c r="DX21" s="11">
        <v>745.3</v>
      </c>
      <c r="DY21" s="28">
        <v>28</v>
      </c>
      <c r="DZ21" s="11">
        <f t="shared" si="62"/>
        <v>773.3</v>
      </c>
      <c r="EA21" s="11">
        <v>1.4</v>
      </c>
      <c r="EB21" s="11">
        <v>0</v>
      </c>
      <c r="EC21" s="11">
        <v>1.4</v>
      </c>
      <c r="ED21" s="11">
        <f t="shared" si="63"/>
        <v>66.7</v>
      </c>
      <c r="EE21" s="11">
        <f t="shared" si="64"/>
        <v>0</v>
      </c>
      <c r="EF21" s="11">
        <f t="shared" si="65"/>
        <v>66.7</v>
      </c>
      <c r="EG21" s="11">
        <v>66.7</v>
      </c>
      <c r="EH21" s="11">
        <v>0</v>
      </c>
      <c r="EI21" s="11">
        <v>66.7</v>
      </c>
      <c r="EJ21" s="11"/>
      <c r="EK21" s="11">
        <f t="shared" si="66"/>
        <v>0</v>
      </c>
      <c r="EL21" s="11">
        <f t="shared" si="67"/>
        <v>0</v>
      </c>
      <c r="EM21" s="11"/>
      <c r="EN21" s="11">
        <v>0</v>
      </c>
      <c r="EO21" s="11">
        <v>0</v>
      </c>
      <c r="EP21" s="11">
        <f t="shared" si="68"/>
        <v>338</v>
      </c>
      <c r="EQ21" s="11">
        <f t="shared" si="69"/>
        <v>0</v>
      </c>
      <c r="ER21" s="11">
        <f t="shared" si="70"/>
        <v>338</v>
      </c>
      <c r="ES21" s="11">
        <f t="shared" si="71"/>
        <v>3216</v>
      </c>
      <c r="ET21" s="11">
        <f t="shared" si="72"/>
        <v>0</v>
      </c>
      <c r="EU21" s="11">
        <f t="shared" si="73"/>
        <v>3216</v>
      </c>
      <c r="EV21" s="11">
        <v>3216</v>
      </c>
      <c r="EW21" s="11">
        <v>0</v>
      </c>
      <c r="EX21" s="11">
        <v>3216</v>
      </c>
      <c r="EY21" s="11">
        <v>338</v>
      </c>
      <c r="EZ21" s="11">
        <v>0</v>
      </c>
      <c r="FA21" s="11">
        <v>338</v>
      </c>
      <c r="FB21" s="11">
        <f t="shared" si="86"/>
        <v>1604.4</v>
      </c>
      <c r="FC21" s="11">
        <f t="shared" si="74"/>
        <v>0</v>
      </c>
      <c r="FD21" s="11">
        <f t="shared" si="75"/>
        <v>1604.4</v>
      </c>
      <c r="FE21" s="11">
        <v>1604.4</v>
      </c>
      <c r="FF21" s="11">
        <v>0</v>
      </c>
      <c r="FG21" s="11">
        <v>1604.4</v>
      </c>
      <c r="FH21" s="11">
        <f t="shared" si="76"/>
        <v>472580.8</v>
      </c>
      <c r="FI21" s="11">
        <f t="shared" si="77"/>
        <v>10923.300000000001</v>
      </c>
      <c r="FJ21" s="11">
        <f t="shared" si="78"/>
        <v>483504.1</v>
      </c>
      <c r="FK21" s="11">
        <f t="shared" si="79"/>
        <v>466976.5</v>
      </c>
      <c r="FL21" s="11">
        <f t="shared" si="80"/>
        <v>11705.800000000001</v>
      </c>
      <c r="FM21" s="11">
        <f t="shared" si="81"/>
        <v>478682.3</v>
      </c>
      <c r="FN21" s="11">
        <f t="shared" si="82"/>
        <v>5604.3</v>
      </c>
      <c r="FO21" s="11">
        <f t="shared" si="83"/>
        <v>-782.5</v>
      </c>
      <c r="FP21" s="11">
        <f t="shared" si="84"/>
        <v>4821.8</v>
      </c>
      <c r="FQ21" s="20"/>
      <c r="FR21" s="20"/>
      <c r="FS21" s="20"/>
      <c r="FT21" s="20"/>
      <c r="FU21" s="20"/>
      <c r="FV21" s="20"/>
      <c r="FW21" s="20"/>
      <c r="FX21" s="20"/>
      <c r="FY21" s="20"/>
      <c r="FZ21" s="26"/>
      <c r="GA21" s="26"/>
      <c r="GB21" s="26"/>
      <c r="GC21" s="26"/>
      <c r="GD21" s="26"/>
      <c r="GE21" s="26"/>
      <c r="GF21" s="26"/>
      <c r="GG21" s="26"/>
      <c r="GH21" s="26"/>
    </row>
    <row r="22" spans="1:190" ht="12.75" customHeight="1" x14ac:dyDescent="0.2">
      <c r="A22" s="24" t="s">
        <v>10</v>
      </c>
      <c r="B22" s="51"/>
      <c r="C22" s="51"/>
      <c r="D22" s="51"/>
      <c r="E22" s="51"/>
      <c r="F22" s="51"/>
      <c r="G22" s="51"/>
      <c r="H22" s="11">
        <f t="shared" si="18"/>
        <v>1355.2</v>
      </c>
      <c r="I22" s="11">
        <f t="shared" si="19"/>
        <v>0</v>
      </c>
      <c r="J22" s="11">
        <f t="shared" si="20"/>
        <v>1355.2</v>
      </c>
      <c r="K22" s="11">
        <v>1355.2</v>
      </c>
      <c r="L22" s="11">
        <v>0</v>
      </c>
      <c r="M22" s="11">
        <v>1355.2</v>
      </c>
      <c r="N22" s="11">
        <f t="shared" si="21"/>
        <v>1036060.2999999999</v>
      </c>
      <c r="O22" s="11">
        <f t="shared" si="22"/>
        <v>22426.6</v>
      </c>
      <c r="P22" s="11">
        <f t="shared" si="23"/>
        <v>1058478.8999999999</v>
      </c>
      <c r="Q22" s="11">
        <v>969449.7</v>
      </c>
      <c r="R22" s="28">
        <v>22355.599999999999</v>
      </c>
      <c r="S22" s="11">
        <f t="shared" si="24"/>
        <v>991805.29999999993</v>
      </c>
      <c r="T22" s="11">
        <v>23809</v>
      </c>
      <c r="U22" s="11">
        <v>0</v>
      </c>
      <c r="V22" s="11">
        <v>23809</v>
      </c>
      <c r="W22" s="11">
        <v>33847</v>
      </c>
      <c r="X22" s="28">
        <v>63</v>
      </c>
      <c r="Y22" s="11">
        <f t="shared" si="25"/>
        <v>33910</v>
      </c>
      <c r="Z22" s="11">
        <v>8954.6</v>
      </c>
      <c r="AA22" s="28">
        <v>8</v>
      </c>
      <c r="AB22" s="11">
        <v>8954.6</v>
      </c>
      <c r="AC22" s="11">
        <f t="shared" si="26"/>
        <v>79610.8</v>
      </c>
      <c r="AD22" s="11">
        <f t="shared" si="27"/>
        <v>639.5</v>
      </c>
      <c r="AE22" s="11">
        <f t="shared" si="28"/>
        <v>80250.3</v>
      </c>
      <c r="AF22" s="11">
        <f t="shared" si="85"/>
        <v>2224.1</v>
      </c>
      <c r="AG22" s="11">
        <f t="shared" si="29"/>
        <v>0</v>
      </c>
      <c r="AH22" s="11">
        <f t="shared" si="30"/>
        <v>2224.1</v>
      </c>
      <c r="AI22" s="11">
        <v>49564.3</v>
      </c>
      <c r="AJ22" s="11">
        <v>0</v>
      </c>
      <c r="AK22" s="11">
        <v>49564.3</v>
      </c>
      <c r="AL22" s="11">
        <v>11768.8</v>
      </c>
      <c r="AM22" s="28">
        <v>442.5</v>
      </c>
      <c r="AN22" s="11">
        <f t="shared" si="31"/>
        <v>12211.3</v>
      </c>
      <c r="AO22" s="11">
        <v>5074.7</v>
      </c>
      <c r="AP22" s="28">
        <v>188.5</v>
      </c>
      <c r="AQ22" s="11">
        <f t="shared" si="32"/>
        <v>5263.2</v>
      </c>
      <c r="AR22" s="11">
        <v>228.7</v>
      </c>
      <c r="AS22" s="28">
        <v>8.5</v>
      </c>
      <c r="AT22" s="11">
        <f t="shared" si="33"/>
        <v>237.2</v>
      </c>
      <c r="AU22" s="11">
        <v>7784.5</v>
      </c>
      <c r="AV22" s="11">
        <v>0</v>
      </c>
      <c r="AW22" s="11">
        <v>7784.5</v>
      </c>
      <c r="AX22" s="11">
        <v>5189.8</v>
      </c>
      <c r="AY22" s="11">
        <v>0</v>
      </c>
      <c r="AZ22" s="11">
        <v>5189.8</v>
      </c>
      <c r="BA22" s="11">
        <v>2224.1</v>
      </c>
      <c r="BB22" s="11">
        <v>0</v>
      </c>
      <c r="BC22" s="11">
        <v>2224.1</v>
      </c>
      <c r="BD22" s="11">
        <f t="shared" si="34"/>
        <v>389.3</v>
      </c>
      <c r="BE22" s="11">
        <f t="shared" si="35"/>
        <v>0</v>
      </c>
      <c r="BF22" s="11">
        <f t="shared" si="36"/>
        <v>389.3</v>
      </c>
      <c r="BG22" s="11">
        <v>389.3</v>
      </c>
      <c r="BH22" s="11">
        <v>0</v>
      </c>
      <c r="BI22" s="11">
        <v>389.3</v>
      </c>
      <c r="BJ22" s="11">
        <f t="shared" si="37"/>
        <v>1533.4</v>
      </c>
      <c r="BK22" s="11">
        <f t="shared" si="38"/>
        <v>57.8</v>
      </c>
      <c r="BL22" s="11">
        <f t="shared" si="39"/>
        <v>1591.2</v>
      </c>
      <c r="BM22" s="11">
        <v>1533.4</v>
      </c>
      <c r="BN22" s="28">
        <v>57.8</v>
      </c>
      <c r="BO22" s="11">
        <v>1533.4</v>
      </c>
      <c r="BP22" s="11">
        <f t="shared" si="40"/>
        <v>100494</v>
      </c>
      <c r="BQ22" s="11">
        <f t="shared" si="41"/>
        <v>0</v>
      </c>
      <c r="BR22" s="11">
        <f t="shared" si="42"/>
        <v>100494</v>
      </c>
      <c r="BS22" s="11"/>
      <c r="BT22" s="11">
        <v>0</v>
      </c>
      <c r="BU22" s="11">
        <v>0</v>
      </c>
      <c r="BV22" s="11">
        <v>88880</v>
      </c>
      <c r="BW22" s="11">
        <v>0</v>
      </c>
      <c r="BX22" s="11">
        <v>88880</v>
      </c>
      <c r="BY22" s="11">
        <v>4900</v>
      </c>
      <c r="BZ22" s="11">
        <v>0</v>
      </c>
      <c r="CA22" s="11">
        <v>4900</v>
      </c>
      <c r="CB22" s="11">
        <v>6100</v>
      </c>
      <c r="CC22" s="11">
        <v>0</v>
      </c>
      <c r="CD22" s="11">
        <v>6100</v>
      </c>
      <c r="CE22" s="11"/>
      <c r="CF22" s="11">
        <v>0</v>
      </c>
      <c r="CG22" s="11">
        <v>0</v>
      </c>
      <c r="CH22" s="11"/>
      <c r="CI22" s="11">
        <v>0</v>
      </c>
      <c r="CJ22" s="11">
        <v>0</v>
      </c>
      <c r="CK22" s="11">
        <v>614</v>
      </c>
      <c r="CL22" s="11">
        <v>0</v>
      </c>
      <c r="CM22" s="11">
        <v>614</v>
      </c>
      <c r="CN22" s="11"/>
      <c r="CO22" s="11">
        <f t="shared" si="43"/>
        <v>0</v>
      </c>
      <c r="CP22" s="11">
        <f t="shared" si="44"/>
        <v>0</v>
      </c>
      <c r="CQ22" s="11"/>
      <c r="CR22" s="11">
        <v>0</v>
      </c>
      <c r="CS22" s="11">
        <v>0</v>
      </c>
      <c r="CT22" s="11">
        <f t="shared" si="45"/>
        <v>481.1</v>
      </c>
      <c r="CU22" s="11">
        <f t="shared" si="46"/>
        <v>0</v>
      </c>
      <c r="CV22" s="11">
        <f t="shared" si="47"/>
        <v>481.1</v>
      </c>
      <c r="CW22" s="11">
        <f t="shared" si="48"/>
        <v>0</v>
      </c>
      <c r="CX22" s="11">
        <f t="shared" si="49"/>
        <v>0</v>
      </c>
      <c r="CY22" s="11"/>
      <c r="CZ22" s="11"/>
      <c r="DA22" s="28"/>
      <c r="DB22" s="11"/>
      <c r="DC22" s="11"/>
      <c r="DD22" s="28"/>
      <c r="DE22" s="11"/>
      <c r="DF22" s="11">
        <v>478.3</v>
      </c>
      <c r="DG22" s="11">
        <v>0</v>
      </c>
      <c r="DH22" s="11">
        <v>478.3</v>
      </c>
      <c r="DI22" s="11">
        <v>2.8</v>
      </c>
      <c r="DJ22" s="11">
        <v>0</v>
      </c>
      <c r="DK22" s="11">
        <v>2.8</v>
      </c>
      <c r="DL22" s="11">
        <f t="shared" si="53"/>
        <v>1100.0999999999999</v>
      </c>
      <c r="DM22" s="11">
        <f t="shared" si="54"/>
        <v>0</v>
      </c>
      <c r="DN22" s="11">
        <f t="shared" si="55"/>
        <v>1100.0999999999999</v>
      </c>
      <c r="DO22" s="11">
        <v>1100.0999999999999</v>
      </c>
      <c r="DP22" s="11">
        <v>0</v>
      </c>
      <c r="DQ22" s="11">
        <v>1100.0999999999999</v>
      </c>
      <c r="DR22" s="11">
        <f t="shared" si="56"/>
        <v>1559.2</v>
      </c>
      <c r="DS22" s="11">
        <f t="shared" si="57"/>
        <v>57.9</v>
      </c>
      <c r="DT22" s="11">
        <f t="shared" si="58"/>
        <v>1617.1000000000001</v>
      </c>
      <c r="DU22" s="11">
        <f t="shared" si="59"/>
        <v>4.2</v>
      </c>
      <c r="DV22" s="11">
        <f t="shared" si="60"/>
        <v>0</v>
      </c>
      <c r="DW22" s="11">
        <f t="shared" si="61"/>
        <v>4.2</v>
      </c>
      <c r="DX22" s="11">
        <v>1559.2</v>
      </c>
      <c r="DY22" s="28">
        <v>57.9</v>
      </c>
      <c r="DZ22" s="11">
        <f t="shared" si="62"/>
        <v>1617.1000000000001</v>
      </c>
      <c r="EA22" s="11">
        <v>4.2</v>
      </c>
      <c r="EB22" s="11">
        <v>0</v>
      </c>
      <c r="EC22" s="11">
        <v>4.2</v>
      </c>
      <c r="ED22" s="11">
        <f t="shared" si="63"/>
        <v>108.1</v>
      </c>
      <c r="EE22" s="11">
        <f t="shared" si="64"/>
        <v>0</v>
      </c>
      <c r="EF22" s="11">
        <f t="shared" si="65"/>
        <v>108.1</v>
      </c>
      <c r="EG22" s="11">
        <v>108.1</v>
      </c>
      <c r="EH22" s="11">
        <v>0</v>
      </c>
      <c r="EI22" s="11">
        <v>108.1</v>
      </c>
      <c r="EJ22" s="11"/>
      <c r="EK22" s="11">
        <f t="shared" si="66"/>
        <v>0</v>
      </c>
      <c r="EL22" s="11">
        <f t="shared" si="67"/>
        <v>0</v>
      </c>
      <c r="EM22" s="11"/>
      <c r="EN22" s="11">
        <v>0</v>
      </c>
      <c r="EO22" s="11">
        <v>0</v>
      </c>
      <c r="EP22" s="11">
        <f t="shared" si="68"/>
        <v>596</v>
      </c>
      <c r="EQ22" s="11">
        <f t="shared" si="69"/>
        <v>0</v>
      </c>
      <c r="ER22" s="11">
        <f t="shared" si="70"/>
        <v>596</v>
      </c>
      <c r="ES22" s="11">
        <f t="shared" si="71"/>
        <v>5782</v>
      </c>
      <c r="ET22" s="11">
        <f t="shared" si="72"/>
        <v>0</v>
      </c>
      <c r="EU22" s="11">
        <f t="shared" si="73"/>
        <v>5782</v>
      </c>
      <c r="EV22" s="11">
        <v>5782</v>
      </c>
      <c r="EW22" s="11">
        <v>0</v>
      </c>
      <c r="EX22" s="11">
        <v>5782</v>
      </c>
      <c r="EY22" s="11">
        <v>596</v>
      </c>
      <c r="EZ22" s="11">
        <v>0</v>
      </c>
      <c r="FA22" s="11">
        <v>596</v>
      </c>
      <c r="FB22" s="11">
        <f t="shared" si="86"/>
        <v>3494.4</v>
      </c>
      <c r="FC22" s="11">
        <f t="shared" si="74"/>
        <v>0</v>
      </c>
      <c r="FD22" s="11">
        <f t="shared" si="75"/>
        <v>3494.4</v>
      </c>
      <c r="FE22" s="11">
        <v>3494.4</v>
      </c>
      <c r="FF22" s="11">
        <v>0</v>
      </c>
      <c r="FG22" s="11">
        <v>3494.4</v>
      </c>
      <c r="FH22" s="11">
        <f t="shared" si="76"/>
        <v>1234792.2</v>
      </c>
      <c r="FI22" s="11">
        <f t="shared" si="77"/>
        <v>23181.8</v>
      </c>
      <c r="FJ22" s="11">
        <f t="shared" si="78"/>
        <v>1257974</v>
      </c>
      <c r="FK22" s="11">
        <f t="shared" si="79"/>
        <v>1223287.5</v>
      </c>
      <c r="FL22" s="11">
        <f t="shared" si="80"/>
        <v>23181.8</v>
      </c>
      <c r="FM22" s="11">
        <f t="shared" si="81"/>
        <v>1246469.3</v>
      </c>
      <c r="FN22" s="11">
        <f t="shared" si="82"/>
        <v>11504.699999999999</v>
      </c>
      <c r="FO22" s="11">
        <f t="shared" si="83"/>
        <v>0</v>
      </c>
      <c r="FP22" s="11">
        <f t="shared" si="84"/>
        <v>11504.699999999999</v>
      </c>
      <c r="FQ22" s="20"/>
      <c r="FR22" s="20"/>
      <c r="FS22" s="20"/>
      <c r="FT22" s="20"/>
      <c r="FU22" s="20"/>
      <c r="FV22" s="20"/>
      <c r="FW22" s="20"/>
      <c r="FX22" s="20"/>
      <c r="FY22" s="20"/>
      <c r="FZ22" s="26"/>
      <c r="GA22" s="26"/>
      <c r="GB22" s="26"/>
      <c r="GC22" s="26"/>
      <c r="GD22" s="26"/>
      <c r="GE22" s="26"/>
      <c r="GF22" s="26"/>
      <c r="GG22" s="26"/>
      <c r="GH22" s="26"/>
    </row>
    <row r="23" spans="1:190" ht="12.75" customHeight="1" x14ac:dyDescent="0.2">
      <c r="A23" s="24" t="s">
        <v>9</v>
      </c>
      <c r="B23" s="51"/>
      <c r="C23" s="51"/>
      <c r="D23" s="51"/>
      <c r="E23" s="51"/>
      <c r="F23" s="51"/>
      <c r="G23" s="51"/>
      <c r="H23" s="11">
        <f t="shared" si="18"/>
        <v>604.6</v>
      </c>
      <c r="I23" s="11">
        <f t="shared" si="19"/>
        <v>0</v>
      </c>
      <c r="J23" s="11">
        <f t="shared" si="20"/>
        <v>604.6</v>
      </c>
      <c r="K23" s="11">
        <v>604.6</v>
      </c>
      <c r="L23" s="11">
        <v>0</v>
      </c>
      <c r="M23" s="11">
        <v>604.6</v>
      </c>
      <c r="N23" s="11">
        <f t="shared" si="21"/>
        <v>977133.29999999993</v>
      </c>
      <c r="O23" s="11">
        <f t="shared" si="22"/>
        <v>32309.599999999999</v>
      </c>
      <c r="P23" s="11">
        <f t="shared" si="23"/>
        <v>1009438.8999999999</v>
      </c>
      <c r="Q23" s="11">
        <v>918756.1</v>
      </c>
      <c r="R23" s="28">
        <v>32246.6</v>
      </c>
      <c r="S23" s="11">
        <f t="shared" si="24"/>
        <v>951002.7</v>
      </c>
      <c r="T23" s="11">
        <v>26826</v>
      </c>
      <c r="U23" s="11">
        <v>0</v>
      </c>
      <c r="V23" s="11">
        <v>26826</v>
      </c>
      <c r="W23" s="11">
        <v>25792</v>
      </c>
      <c r="X23" s="28">
        <v>59</v>
      </c>
      <c r="Y23" s="11">
        <f t="shared" si="25"/>
        <v>25851</v>
      </c>
      <c r="Z23" s="11">
        <v>5759.2</v>
      </c>
      <c r="AA23" s="28">
        <v>4</v>
      </c>
      <c r="AB23" s="11">
        <v>5759.2</v>
      </c>
      <c r="AC23" s="11">
        <f t="shared" si="26"/>
        <v>36430.1</v>
      </c>
      <c r="AD23" s="11">
        <f t="shared" si="27"/>
        <v>801.09999999999991</v>
      </c>
      <c r="AE23" s="11">
        <f t="shared" si="28"/>
        <v>37231.199999999997</v>
      </c>
      <c r="AF23" s="11"/>
      <c r="AG23" s="11">
        <f t="shared" si="29"/>
        <v>0</v>
      </c>
      <c r="AH23" s="11">
        <f t="shared" si="30"/>
        <v>0</v>
      </c>
      <c r="AI23" s="11">
        <v>8960</v>
      </c>
      <c r="AJ23" s="11">
        <v>0</v>
      </c>
      <c r="AK23" s="11">
        <v>8960</v>
      </c>
      <c r="AL23" s="11">
        <v>11682.6</v>
      </c>
      <c r="AM23" s="28">
        <v>439.2</v>
      </c>
      <c r="AN23" s="11">
        <f t="shared" si="31"/>
        <v>12121.800000000001</v>
      </c>
      <c r="AO23" s="11">
        <v>9611.2999999999993</v>
      </c>
      <c r="AP23" s="28">
        <v>356.9</v>
      </c>
      <c r="AQ23" s="11">
        <f t="shared" si="32"/>
        <v>9968.1999999999989</v>
      </c>
      <c r="AR23" s="11">
        <v>131.30000000000001</v>
      </c>
      <c r="AS23" s="28">
        <v>5</v>
      </c>
      <c r="AT23" s="11">
        <f t="shared" si="33"/>
        <v>136.30000000000001</v>
      </c>
      <c r="AU23" s="11">
        <v>6044.9</v>
      </c>
      <c r="AV23" s="11">
        <v>0</v>
      </c>
      <c r="AW23" s="11">
        <v>6044.9</v>
      </c>
      <c r="AX23" s="11"/>
      <c r="AY23" s="11">
        <v>0</v>
      </c>
      <c r="AZ23" s="11">
        <v>0</v>
      </c>
      <c r="BA23" s="11"/>
      <c r="BB23" s="11">
        <v>0</v>
      </c>
      <c r="BC23" s="11">
        <v>0</v>
      </c>
      <c r="BD23" s="11">
        <f t="shared" si="34"/>
        <v>378.5</v>
      </c>
      <c r="BE23" s="11">
        <f t="shared" si="35"/>
        <v>0</v>
      </c>
      <c r="BF23" s="11">
        <f t="shared" si="36"/>
        <v>378.5</v>
      </c>
      <c r="BG23" s="11">
        <v>378.5</v>
      </c>
      <c r="BH23" s="11">
        <v>0</v>
      </c>
      <c r="BI23" s="11">
        <v>378.5</v>
      </c>
      <c r="BJ23" s="11">
        <f t="shared" si="37"/>
        <v>1846.7</v>
      </c>
      <c r="BK23" s="11">
        <f t="shared" si="38"/>
        <v>69.599999999999994</v>
      </c>
      <c r="BL23" s="11">
        <f t="shared" si="39"/>
        <v>1916.3</v>
      </c>
      <c r="BM23" s="11">
        <v>1846.7</v>
      </c>
      <c r="BN23" s="28">
        <v>69.599999999999994</v>
      </c>
      <c r="BO23" s="11">
        <v>1846.7</v>
      </c>
      <c r="BP23" s="11">
        <f t="shared" si="40"/>
        <v>18597</v>
      </c>
      <c r="BQ23" s="11">
        <f t="shared" si="41"/>
        <v>0</v>
      </c>
      <c r="BR23" s="11">
        <f t="shared" si="42"/>
        <v>18597</v>
      </c>
      <c r="BS23" s="11">
        <v>135</v>
      </c>
      <c r="BT23" s="11">
        <v>0</v>
      </c>
      <c r="BU23" s="11">
        <v>135</v>
      </c>
      <c r="BV23" s="11">
        <v>15780</v>
      </c>
      <c r="BW23" s="11">
        <v>0</v>
      </c>
      <c r="BX23" s="11">
        <v>15780</v>
      </c>
      <c r="BY23" s="11"/>
      <c r="BZ23" s="11">
        <v>0</v>
      </c>
      <c r="CA23" s="11">
        <v>0</v>
      </c>
      <c r="CB23" s="11"/>
      <c r="CC23" s="11">
        <v>0</v>
      </c>
      <c r="CD23" s="11">
        <v>0</v>
      </c>
      <c r="CE23" s="11">
        <v>2400</v>
      </c>
      <c r="CF23" s="11">
        <v>0</v>
      </c>
      <c r="CG23" s="11">
        <v>2400</v>
      </c>
      <c r="CH23" s="11">
        <v>27</v>
      </c>
      <c r="CI23" s="11">
        <v>0</v>
      </c>
      <c r="CJ23" s="11">
        <v>27</v>
      </c>
      <c r="CK23" s="11">
        <v>255</v>
      </c>
      <c r="CL23" s="11">
        <v>0</v>
      </c>
      <c r="CM23" s="11">
        <v>255</v>
      </c>
      <c r="CN23" s="11">
        <f t="shared" ref="CN23:CN31" si="87">CQ23</f>
        <v>5305.3</v>
      </c>
      <c r="CO23" s="11">
        <f t="shared" si="43"/>
        <v>0</v>
      </c>
      <c r="CP23" s="11">
        <f t="shared" si="44"/>
        <v>5305.3</v>
      </c>
      <c r="CQ23" s="11">
        <v>5305.3</v>
      </c>
      <c r="CR23" s="11">
        <v>0</v>
      </c>
      <c r="CS23" s="11">
        <v>5305.3</v>
      </c>
      <c r="CT23" s="11">
        <f t="shared" si="45"/>
        <v>10.4</v>
      </c>
      <c r="CU23" s="11">
        <f t="shared" si="46"/>
        <v>0</v>
      </c>
      <c r="CV23" s="11">
        <f t="shared" si="47"/>
        <v>10.4</v>
      </c>
      <c r="CW23" s="11">
        <f t="shared" si="48"/>
        <v>782.5</v>
      </c>
      <c r="CX23" s="11">
        <f t="shared" si="49"/>
        <v>-782.5</v>
      </c>
      <c r="CY23" s="11"/>
      <c r="CZ23" s="11">
        <v>782.5</v>
      </c>
      <c r="DA23" s="28">
        <v>-782.5</v>
      </c>
      <c r="DB23" s="11"/>
      <c r="DC23" s="11"/>
      <c r="DD23" s="28"/>
      <c r="DE23" s="11"/>
      <c r="DF23" s="11"/>
      <c r="DG23" s="11">
        <v>0</v>
      </c>
      <c r="DH23" s="11">
        <v>0</v>
      </c>
      <c r="DI23" s="11">
        <v>10.4</v>
      </c>
      <c r="DJ23" s="11">
        <v>0</v>
      </c>
      <c r="DK23" s="11">
        <v>10.4</v>
      </c>
      <c r="DL23" s="11">
        <f t="shared" si="53"/>
        <v>33059.300000000003</v>
      </c>
      <c r="DM23" s="11">
        <f t="shared" si="54"/>
        <v>0</v>
      </c>
      <c r="DN23" s="11">
        <f t="shared" si="55"/>
        <v>33059.300000000003</v>
      </c>
      <c r="DO23" s="11">
        <v>33059.300000000003</v>
      </c>
      <c r="DP23" s="11">
        <v>0</v>
      </c>
      <c r="DQ23" s="11">
        <v>33059.300000000003</v>
      </c>
      <c r="DR23" s="11">
        <f t="shared" si="56"/>
        <v>1328.9</v>
      </c>
      <c r="DS23" s="11">
        <f t="shared" si="57"/>
        <v>49.2</v>
      </c>
      <c r="DT23" s="11">
        <f t="shared" si="58"/>
        <v>1378.1000000000001</v>
      </c>
      <c r="DU23" s="11">
        <f t="shared" si="59"/>
        <v>2.4</v>
      </c>
      <c r="DV23" s="11">
        <f t="shared" si="60"/>
        <v>0</v>
      </c>
      <c r="DW23" s="11">
        <f t="shared" si="61"/>
        <v>2.4</v>
      </c>
      <c r="DX23" s="11">
        <v>1328.9</v>
      </c>
      <c r="DY23" s="28">
        <v>49.2</v>
      </c>
      <c r="DZ23" s="11">
        <f t="shared" si="62"/>
        <v>1378.1000000000001</v>
      </c>
      <c r="EA23" s="11">
        <v>2.4</v>
      </c>
      <c r="EB23" s="11">
        <v>0</v>
      </c>
      <c r="EC23" s="11">
        <v>2.4</v>
      </c>
      <c r="ED23" s="11">
        <f t="shared" si="63"/>
        <v>122.9</v>
      </c>
      <c r="EE23" s="11">
        <f t="shared" si="64"/>
        <v>0</v>
      </c>
      <c r="EF23" s="11">
        <f t="shared" si="65"/>
        <v>122.9</v>
      </c>
      <c r="EG23" s="11">
        <v>122.9</v>
      </c>
      <c r="EH23" s="11">
        <v>0</v>
      </c>
      <c r="EI23" s="11">
        <v>122.9</v>
      </c>
      <c r="EJ23" s="11">
        <f t="shared" ref="EJ23:EJ31" si="88">EM23</f>
        <v>51187.8</v>
      </c>
      <c r="EK23" s="11">
        <f t="shared" si="66"/>
        <v>0</v>
      </c>
      <c r="EL23" s="11">
        <f t="shared" si="67"/>
        <v>51187.8</v>
      </c>
      <c r="EM23" s="11">
        <v>51187.8</v>
      </c>
      <c r="EN23" s="11">
        <v>0</v>
      </c>
      <c r="EO23" s="11">
        <v>51187.8</v>
      </c>
      <c r="EP23" s="11">
        <f t="shared" si="68"/>
        <v>564</v>
      </c>
      <c r="EQ23" s="11">
        <f t="shared" si="69"/>
        <v>0</v>
      </c>
      <c r="ER23" s="11">
        <f t="shared" si="70"/>
        <v>564</v>
      </c>
      <c r="ES23" s="11">
        <f t="shared" si="71"/>
        <v>5500</v>
      </c>
      <c r="ET23" s="11">
        <f t="shared" si="72"/>
        <v>0</v>
      </c>
      <c r="EU23" s="11">
        <f t="shared" si="73"/>
        <v>5500</v>
      </c>
      <c r="EV23" s="11">
        <v>5500</v>
      </c>
      <c r="EW23" s="11">
        <v>0</v>
      </c>
      <c r="EX23" s="11">
        <v>5500</v>
      </c>
      <c r="EY23" s="11">
        <v>564</v>
      </c>
      <c r="EZ23" s="11">
        <v>0</v>
      </c>
      <c r="FA23" s="11">
        <v>564</v>
      </c>
      <c r="FB23" s="11">
        <f t="shared" si="86"/>
        <v>2018.8</v>
      </c>
      <c r="FC23" s="11">
        <f t="shared" si="74"/>
        <v>0</v>
      </c>
      <c r="FD23" s="11">
        <f t="shared" si="75"/>
        <v>2018.8</v>
      </c>
      <c r="FE23" s="11">
        <v>2018.8</v>
      </c>
      <c r="FF23" s="11">
        <v>0</v>
      </c>
      <c r="FG23" s="11">
        <v>2018.8</v>
      </c>
      <c r="FH23" s="11">
        <f t="shared" si="76"/>
        <v>1134872.4999999998</v>
      </c>
      <c r="FI23" s="11">
        <f t="shared" si="77"/>
        <v>32446.999999999993</v>
      </c>
      <c r="FJ23" s="11">
        <f t="shared" si="78"/>
        <v>1167319.4999999998</v>
      </c>
      <c r="FK23" s="11">
        <f t="shared" si="79"/>
        <v>1126568.7999999998</v>
      </c>
      <c r="FL23" s="11">
        <f t="shared" si="80"/>
        <v>33229.499999999993</v>
      </c>
      <c r="FM23" s="11">
        <f t="shared" si="81"/>
        <v>1159798.2999999998</v>
      </c>
      <c r="FN23" s="11">
        <f t="shared" si="82"/>
        <v>8303.6999999999989</v>
      </c>
      <c r="FO23" s="11">
        <f t="shared" si="83"/>
        <v>-782.5</v>
      </c>
      <c r="FP23" s="11">
        <f t="shared" si="84"/>
        <v>7521.1999999999989</v>
      </c>
      <c r="FQ23" s="20"/>
      <c r="FR23" s="20"/>
      <c r="FS23" s="20"/>
      <c r="FT23" s="20"/>
      <c r="FU23" s="20"/>
      <c r="FV23" s="20"/>
      <c r="FW23" s="20"/>
      <c r="FX23" s="20"/>
      <c r="FY23" s="20"/>
      <c r="FZ23" s="26"/>
      <c r="GA23" s="26"/>
      <c r="GB23" s="26"/>
      <c r="GC23" s="26"/>
      <c r="GD23" s="26"/>
      <c r="GE23" s="26"/>
      <c r="GF23" s="26"/>
      <c r="GG23" s="26"/>
      <c r="GH23" s="26"/>
    </row>
    <row r="24" spans="1:190" ht="12.75" customHeight="1" x14ac:dyDescent="0.2">
      <c r="A24" s="24" t="s">
        <v>8</v>
      </c>
      <c r="B24" s="51"/>
      <c r="C24" s="51"/>
      <c r="D24" s="51"/>
      <c r="E24" s="51"/>
      <c r="F24" s="51"/>
      <c r="G24" s="51"/>
      <c r="H24" s="11">
        <f t="shared" si="18"/>
        <v>818.9</v>
      </c>
      <c r="I24" s="11">
        <f t="shared" si="19"/>
        <v>0</v>
      </c>
      <c r="J24" s="11">
        <f t="shared" si="20"/>
        <v>818.9</v>
      </c>
      <c r="K24" s="11">
        <v>818.9</v>
      </c>
      <c r="L24" s="11">
        <v>0</v>
      </c>
      <c r="M24" s="11">
        <v>818.9</v>
      </c>
      <c r="N24" s="11">
        <f t="shared" si="21"/>
        <v>1002175.1</v>
      </c>
      <c r="O24" s="11">
        <f t="shared" si="22"/>
        <v>31621.599999999999</v>
      </c>
      <c r="P24" s="11">
        <f t="shared" si="23"/>
        <v>1033792.7</v>
      </c>
      <c r="Q24" s="11">
        <v>934347.6</v>
      </c>
      <c r="R24" s="28">
        <v>31560.6</v>
      </c>
      <c r="S24" s="11">
        <f t="shared" si="24"/>
        <v>965908.2</v>
      </c>
      <c r="T24" s="11">
        <v>41555</v>
      </c>
      <c r="U24" s="11">
        <v>0</v>
      </c>
      <c r="V24" s="11">
        <v>41555</v>
      </c>
      <c r="W24" s="11">
        <v>20751</v>
      </c>
      <c r="X24" s="28">
        <v>57</v>
      </c>
      <c r="Y24" s="11">
        <f t="shared" si="25"/>
        <v>20808</v>
      </c>
      <c r="Z24" s="11">
        <v>5521.5</v>
      </c>
      <c r="AA24" s="28">
        <v>4</v>
      </c>
      <c r="AB24" s="11">
        <v>5521.5</v>
      </c>
      <c r="AC24" s="11">
        <f t="shared" si="26"/>
        <v>141526.20000000001</v>
      </c>
      <c r="AD24" s="11">
        <f t="shared" si="27"/>
        <v>1014.3</v>
      </c>
      <c r="AE24" s="11">
        <f t="shared" si="28"/>
        <v>142540.5</v>
      </c>
      <c r="AF24" s="11"/>
      <c r="AG24" s="11">
        <f t="shared" si="29"/>
        <v>0</v>
      </c>
      <c r="AH24" s="11">
        <f t="shared" si="30"/>
        <v>0</v>
      </c>
      <c r="AI24" s="11">
        <v>86733.3</v>
      </c>
      <c r="AJ24" s="11">
        <v>0</v>
      </c>
      <c r="AK24" s="11">
        <v>86733.3</v>
      </c>
      <c r="AL24" s="11">
        <v>17328.5</v>
      </c>
      <c r="AM24" s="28">
        <v>652.4</v>
      </c>
      <c r="AN24" s="11">
        <f t="shared" si="31"/>
        <v>17980.900000000001</v>
      </c>
      <c r="AO24" s="11">
        <v>9611.2999999999993</v>
      </c>
      <c r="AP24" s="28">
        <v>356.9</v>
      </c>
      <c r="AQ24" s="11">
        <f t="shared" si="32"/>
        <v>9968.1999999999989</v>
      </c>
      <c r="AR24" s="11">
        <v>133.1</v>
      </c>
      <c r="AS24" s="28">
        <v>5</v>
      </c>
      <c r="AT24" s="11">
        <f t="shared" si="33"/>
        <v>138.1</v>
      </c>
      <c r="AU24" s="11">
        <v>27720</v>
      </c>
      <c r="AV24" s="11">
        <v>0</v>
      </c>
      <c r="AW24" s="11">
        <v>27720</v>
      </c>
      <c r="AX24" s="11"/>
      <c r="AY24" s="11">
        <v>0</v>
      </c>
      <c r="AZ24" s="11">
        <v>0</v>
      </c>
      <c r="BA24" s="11"/>
      <c r="BB24" s="11">
        <v>0</v>
      </c>
      <c r="BC24" s="11">
        <v>0</v>
      </c>
      <c r="BD24" s="11">
        <f t="shared" si="34"/>
        <v>450.8</v>
      </c>
      <c r="BE24" s="11">
        <f t="shared" si="35"/>
        <v>0</v>
      </c>
      <c r="BF24" s="11">
        <f t="shared" si="36"/>
        <v>450.8</v>
      </c>
      <c r="BG24" s="11">
        <v>450.8</v>
      </c>
      <c r="BH24" s="11">
        <v>0</v>
      </c>
      <c r="BI24" s="11">
        <v>450.8</v>
      </c>
      <c r="BJ24" s="11">
        <f t="shared" si="37"/>
        <v>1750.5</v>
      </c>
      <c r="BK24" s="11">
        <f t="shared" si="38"/>
        <v>66</v>
      </c>
      <c r="BL24" s="11">
        <f t="shared" si="39"/>
        <v>1816.5</v>
      </c>
      <c r="BM24" s="11">
        <v>1750.5</v>
      </c>
      <c r="BN24" s="28">
        <v>66</v>
      </c>
      <c r="BO24" s="11">
        <v>1750.5</v>
      </c>
      <c r="BP24" s="11">
        <f t="shared" si="40"/>
        <v>33052</v>
      </c>
      <c r="BQ24" s="11">
        <f t="shared" si="41"/>
        <v>0</v>
      </c>
      <c r="BR24" s="11">
        <f t="shared" si="42"/>
        <v>33052</v>
      </c>
      <c r="BS24" s="11">
        <v>135</v>
      </c>
      <c r="BT24" s="11">
        <v>0</v>
      </c>
      <c r="BU24" s="11">
        <v>135</v>
      </c>
      <c r="BV24" s="11">
        <v>6710</v>
      </c>
      <c r="BW24" s="11">
        <v>0</v>
      </c>
      <c r="BX24" s="11">
        <v>6710</v>
      </c>
      <c r="BY24" s="11"/>
      <c r="BZ24" s="11">
        <v>0</v>
      </c>
      <c r="CA24" s="11">
        <v>0</v>
      </c>
      <c r="CB24" s="11">
        <v>2000</v>
      </c>
      <c r="CC24" s="11">
        <v>0</v>
      </c>
      <c r="CD24" s="11">
        <v>2000</v>
      </c>
      <c r="CE24" s="11">
        <v>23800</v>
      </c>
      <c r="CF24" s="11">
        <v>0</v>
      </c>
      <c r="CG24" s="11">
        <v>23800</v>
      </c>
      <c r="CH24" s="11"/>
      <c r="CI24" s="11">
        <v>0</v>
      </c>
      <c r="CJ24" s="11">
        <v>0</v>
      </c>
      <c r="CK24" s="11">
        <v>407</v>
      </c>
      <c r="CL24" s="11">
        <v>0</v>
      </c>
      <c r="CM24" s="11">
        <v>407</v>
      </c>
      <c r="CN24" s="11">
        <f t="shared" si="87"/>
        <v>4321.8999999999996</v>
      </c>
      <c r="CO24" s="11">
        <f t="shared" si="43"/>
        <v>0</v>
      </c>
      <c r="CP24" s="11">
        <f t="shared" si="44"/>
        <v>4321.8999999999996</v>
      </c>
      <c r="CQ24" s="11">
        <v>4321.8999999999996</v>
      </c>
      <c r="CR24" s="11">
        <v>0</v>
      </c>
      <c r="CS24" s="11">
        <v>4321.8999999999996</v>
      </c>
      <c r="CT24" s="11">
        <f t="shared" si="45"/>
        <v>54.2</v>
      </c>
      <c r="CU24" s="11">
        <f t="shared" si="46"/>
        <v>0</v>
      </c>
      <c r="CV24" s="11">
        <f t="shared" si="47"/>
        <v>54.2</v>
      </c>
      <c r="CW24" s="11">
        <f t="shared" si="48"/>
        <v>782.5</v>
      </c>
      <c r="CX24" s="11">
        <f t="shared" si="49"/>
        <v>3181.1</v>
      </c>
      <c r="CY24" s="11">
        <f t="shared" si="50"/>
        <v>3963.6</v>
      </c>
      <c r="CZ24" s="11">
        <v>782.5</v>
      </c>
      <c r="DA24" s="28">
        <v>3181.1</v>
      </c>
      <c r="DB24" s="11">
        <f t="shared" si="51"/>
        <v>3963.6</v>
      </c>
      <c r="DC24" s="11"/>
      <c r="DD24" s="28"/>
      <c r="DE24" s="11"/>
      <c r="DF24" s="11"/>
      <c r="DG24" s="11">
        <v>0</v>
      </c>
      <c r="DH24" s="11">
        <v>0</v>
      </c>
      <c r="DI24" s="11">
        <v>54.2</v>
      </c>
      <c r="DJ24" s="11">
        <v>0</v>
      </c>
      <c r="DK24" s="11">
        <v>54.2</v>
      </c>
      <c r="DL24" s="11">
        <f t="shared" si="53"/>
        <v>328764.7</v>
      </c>
      <c r="DM24" s="11">
        <f t="shared" si="54"/>
        <v>0</v>
      </c>
      <c r="DN24" s="11">
        <f t="shared" si="55"/>
        <v>328764.7</v>
      </c>
      <c r="DO24" s="11">
        <v>328764.7</v>
      </c>
      <c r="DP24" s="11">
        <v>0</v>
      </c>
      <c r="DQ24" s="11">
        <v>328764.7</v>
      </c>
      <c r="DR24" s="11">
        <f t="shared" si="56"/>
        <v>1328.9</v>
      </c>
      <c r="DS24" s="11">
        <f t="shared" si="57"/>
        <v>49.2</v>
      </c>
      <c r="DT24" s="11">
        <f t="shared" si="58"/>
        <v>1378.1000000000001</v>
      </c>
      <c r="DU24" s="11">
        <f t="shared" si="59"/>
        <v>4.7</v>
      </c>
      <c r="DV24" s="11">
        <f t="shared" si="60"/>
        <v>0</v>
      </c>
      <c r="DW24" s="11">
        <f t="shared" si="61"/>
        <v>4.7</v>
      </c>
      <c r="DX24" s="11">
        <v>1328.9</v>
      </c>
      <c r="DY24" s="28">
        <v>49.2</v>
      </c>
      <c r="DZ24" s="11">
        <f t="shared" si="62"/>
        <v>1378.1000000000001</v>
      </c>
      <c r="EA24" s="11">
        <v>4.7</v>
      </c>
      <c r="EB24" s="11">
        <v>0</v>
      </c>
      <c r="EC24" s="11">
        <v>4.7</v>
      </c>
      <c r="ED24" s="11">
        <f t="shared" si="63"/>
        <v>122.9</v>
      </c>
      <c r="EE24" s="11">
        <f t="shared" si="64"/>
        <v>0</v>
      </c>
      <c r="EF24" s="11">
        <f t="shared" si="65"/>
        <v>122.9</v>
      </c>
      <c r="EG24" s="11">
        <v>122.9</v>
      </c>
      <c r="EH24" s="11">
        <v>0</v>
      </c>
      <c r="EI24" s="11">
        <v>122.9</v>
      </c>
      <c r="EJ24" s="11">
        <f t="shared" si="88"/>
        <v>40011.5</v>
      </c>
      <c r="EK24" s="11">
        <f t="shared" si="66"/>
        <v>0</v>
      </c>
      <c r="EL24" s="11">
        <f t="shared" si="67"/>
        <v>40011.5</v>
      </c>
      <c r="EM24" s="11">
        <v>40011.5</v>
      </c>
      <c r="EN24" s="11">
        <v>0</v>
      </c>
      <c r="EO24" s="11">
        <v>40011.5</v>
      </c>
      <c r="EP24" s="11">
        <f t="shared" si="68"/>
        <v>612</v>
      </c>
      <c r="EQ24" s="11">
        <f t="shared" si="69"/>
        <v>0</v>
      </c>
      <c r="ER24" s="11">
        <f t="shared" si="70"/>
        <v>612</v>
      </c>
      <c r="ES24" s="11">
        <f t="shared" si="71"/>
        <v>6262</v>
      </c>
      <c r="ET24" s="11">
        <f t="shared" si="72"/>
        <v>0</v>
      </c>
      <c r="EU24" s="11">
        <f t="shared" si="73"/>
        <v>6262</v>
      </c>
      <c r="EV24" s="11">
        <v>6262</v>
      </c>
      <c r="EW24" s="11">
        <v>0</v>
      </c>
      <c r="EX24" s="11">
        <v>6262</v>
      </c>
      <c r="EY24" s="11">
        <v>612</v>
      </c>
      <c r="EZ24" s="11">
        <v>0</v>
      </c>
      <c r="FA24" s="11">
        <v>612</v>
      </c>
      <c r="FB24" s="11">
        <f t="shared" si="86"/>
        <v>2207.4</v>
      </c>
      <c r="FC24" s="11">
        <f t="shared" si="74"/>
        <v>0</v>
      </c>
      <c r="FD24" s="11">
        <f t="shared" si="75"/>
        <v>2207.4</v>
      </c>
      <c r="FE24" s="11">
        <v>2207.4</v>
      </c>
      <c r="FF24" s="11">
        <v>0</v>
      </c>
      <c r="FG24" s="11">
        <v>2207.4</v>
      </c>
      <c r="FH24" s="11">
        <f t="shared" si="76"/>
        <v>1564246.1999999997</v>
      </c>
      <c r="FI24" s="11">
        <f t="shared" si="77"/>
        <v>35932.199999999997</v>
      </c>
      <c r="FJ24" s="11">
        <f t="shared" si="78"/>
        <v>1600178.3999999997</v>
      </c>
      <c r="FK24" s="11">
        <f t="shared" si="79"/>
        <v>1554989.5999999996</v>
      </c>
      <c r="FL24" s="11">
        <f t="shared" si="80"/>
        <v>32751.1</v>
      </c>
      <c r="FM24" s="11">
        <f t="shared" si="81"/>
        <v>1587740.6999999997</v>
      </c>
      <c r="FN24" s="11">
        <f t="shared" si="82"/>
        <v>9256.6</v>
      </c>
      <c r="FO24" s="11">
        <f t="shared" si="83"/>
        <v>3181.1</v>
      </c>
      <c r="FP24" s="11">
        <f t="shared" si="84"/>
        <v>12437.7</v>
      </c>
      <c r="FQ24" s="20"/>
      <c r="FR24" s="20"/>
      <c r="FS24" s="20"/>
      <c r="FT24" s="20"/>
      <c r="FU24" s="20"/>
      <c r="FV24" s="20"/>
      <c r="FW24" s="20"/>
      <c r="FX24" s="20"/>
      <c r="FY24" s="20"/>
      <c r="FZ24" s="26"/>
      <c r="GA24" s="26"/>
      <c r="GB24" s="26"/>
      <c r="GC24" s="26"/>
      <c r="GD24" s="26"/>
      <c r="GE24" s="26"/>
      <c r="GF24" s="26"/>
      <c r="GG24" s="26"/>
      <c r="GH24" s="26"/>
    </row>
    <row r="25" spans="1:190" ht="12.75" customHeight="1" x14ac:dyDescent="0.2">
      <c r="A25" s="24" t="s">
        <v>7</v>
      </c>
      <c r="B25" s="51"/>
      <c r="C25" s="51"/>
      <c r="D25" s="51"/>
      <c r="E25" s="51"/>
      <c r="F25" s="51"/>
      <c r="G25" s="51"/>
      <c r="H25" s="11">
        <f t="shared" si="18"/>
        <v>2833.5</v>
      </c>
      <c r="I25" s="11">
        <f t="shared" si="19"/>
        <v>0</v>
      </c>
      <c r="J25" s="11">
        <f t="shared" si="20"/>
        <v>2833.5</v>
      </c>
      <c r="K25" s="11">
        <v>2833.5</v>
      </c>
      <c r="L25" s="11">
        <v>0</v>
      </c>
      <c r="M25" s="11">
        <v>2833.5</v>
      </c>
      <c r="N25" s="11">
        <f t="shared" si="21"/>
        <v>1162774.2999999998</v>
      </c>
      <c r="O25" s="11">
        <f t="shared" si="22"/>
        <v>28175.1</v>
      </c>
      <c r="P25" s="11">
        <f t="shared" si="23"/>
        <v>1190941.3999999999</v>
      </c>
      <c r="Q25" s="11">
        <v>1085711.3999999999</v>
      </c>
      <c r="R25" s="28">
        <v>28102.1</v>
      </c>
      <c r="S25" s="11">
        <f t="shared" si="24"/>
        <v>1113813.5</v>
      </c>
      <c r="T25" s="11">
        <v>46146</v>
      </c>
      <c r="U25" s="11">
        <v>0</v>
      </c>
      <c r="V25" s="11">
        <v>46146</v>
      </c>
      <c r="W25" s="11">
        <v>24514</v>
      </c>
      <c r="X25" s="28">
        <v>65</v>
      </c>
      <c r="Y25" s="11">
        <f t="shared" si="25"/>
        <v>24579</v>
      </c>
      <c r="Z25" s="11">
        <v>6402.9</v>
      </c>
      <c r="AA25" s="28">
        <v>8</v>
      </c>
      <c r="AB25" s="11">
        <v>6402.9</v>
      </c>
      <c r="AC25" s="11">
        <f t="shared" si="26"/>
        <v>146397.1</v>
      </c>
      <c r="AD25" s="11">
        <f t="shared" si="27"/>
        <v>994.40000000000009</v>
      </c>
      <c r="AE25" s="11">
        <f t="shared" si="28"/>
        <v>147391.5</v>
      </c>
      <c r="AF25" s="11"/>
      <c r="AG25" s="11">
        <f t="shared" si="29"/>
        <v>0</v>
      </c>
      <c r="AH25" s="11">
        <f t="shared" si="30"/>
        <v>0</v>
      </c>
      <c r="AI25" s="11">
        <v>95772.5</v>
      </c>
      <c r="AJ25" s="11">
        <v>0</v>
      </c>
      <c r="AK25" s="11">
        <v>95772.5</v>
      </c>
      <c r="AL25" s="11">
        <v>17715.7</v>
      </c>
      <c r="AM25" s="28">
        <v>667.1</v>
      </c>
      <c r="AN25" s="11">
        <f t="shared" si="31"/>
        <v>18382.8</v>
      </c>
      <c r="AO25" s="11">
        <v>8457.9</v>
      </c>
      <c r="AP25" s="28">
        <v>314.10000000000002</v>
      </c>
      <c r="AQ25" s="11">
        <f t="shared" si="32"/>
        <v>8772</v>
      </c>
      <c r="AR25" s="11">
        <v>355.8</v>
      </c>
      <c r="AS25" s="28">
        <v>13.2</v>
      </c>
      <c r="AT25" s="11">
        <f t="shared" si="33"/>
        <v>369</v>
      </c>
      <c r="AU25" s="11">
        <v>24095.200000000001</v>
      </c>
      <c r="AV25" s="11">
        <v>0</v>
      </c>
      <c r="AW25" s="11">
        <v>24095.200000000001</v>
      </c>
      <c r="AX25" s="11"/>
      <c r="AY25" s="11">
        <v>0</v>
      </c>
      <c r="AZ25" s="11">
        <v>0</v>
      </c>
      <c r="BA25" s="11"/>
      <c r="BB25" s="11">
        <v>0</v>
      </c>
      <c r="BC25" s="11">
        <v>0</v>
      </c>
      <c r="BD25" s="11">
        <f t="shared" si="34"/>
        <v>394.8</v>
      </c>
      <c r="BE25" s="11">
        <f t="shared" si="35"/>
        <v>0</v>
      </c>
      <c r="BF25" s="11">
        <f t="shared" si="36"/>
        <v>394.8</v>
      </c>
      <c r="BG25" s="11">
        <v>394.8</v>
      </c>
      <c r="BH25" s="11">
        <v>0</v>
      </c>
      <c r="BI25" s="11">
        <v>394.8</v>
      </c>
      <c r="BJ25" s="11">
        <f t="shared" si="37"/>
        <v>1526.4</v>
      </c>
      <c r="BK25" s="11">
        <f t="shared" si="38"/>
        <v>57.5</v>
      </c>
      <c r="BL25" s="11">
        <f t="shared" si="39"/>
        <v>1583.9</v>
      </c>
      <c r="BM25" s="11">
        <v>1526.4</v>
      </c>
      <c r="BN25" s="28">
        <v>57.5</v>
      </c>
      <c r="BO25" s="11">
        <v>1526.4</v>
      </c>
      <c r="BP25" s="11">
        <f t="shared" si="40"/>
        <v>34938</v>
      </c>
      <c r="BQ25" s="11">
        <f t="shared" si="41"/>
        <v>0</v>
      </c>
      <c r="BR25" s="11">
        <f t="shared" si="42"/>
        <v>34938</v>
      </c>
      <c r="BS25" s="11">
        <v>271</v>
      </c>
      <c r="BT25" s="11">
        <v>0</v>
      </c>
      <c r="BU25" s="11">
        <v>271</v>
      </c>
      <c r="BV25" s="11">
        <v>24400</v>
      </c>
      <c r="BW25" s="11">
        <v>0</v>
      </c>
      <c r="BX25" s="11">
        <v>24400</v>
      </c>
      <c r="BY25" s="11"/>
      <c r="BZ25" s="11">
        <v>0</v>
      </c>
      <c r="CA25" s="11">
        <v>0</v>
      </c>
      <c r="CB25" s="11">
        <v>2000</v>
      </c>
      <c r="CC25" s="11">
        <v>0</v>
      </c>
      <c r="CD25" s="11">
        <v>2000</v>
      </c>
      <c r="CE25" s="11">
        <v>4700</v>
      </c>
      <c r="CF25" s="11">
        <v>0</v>
      </c>
      <c r="CG25" s="11">
        <v>4700</v>
      </c>
      <c r="CH25" s="11">
        <v>3200</v>
      </c>
      <c r="CI25" s="11">
        <v>0</v>
      </c>
      <c r="CJ25" s="11">
        <v>3200</v>
      </c>
      <c r="CK25" s="11">
        <v>367</v>
      </c>
      <c r="CL25" s="11">
        <v>0</v>
      </c>
      <c r="CM25" s="11">
        <v>367</v>
      </c>
      <c r="CN25" s="11">
        <f t="shared" si="87"/>
        <v>3738.4</v>
      </c>
      <c r="CO25" s="11">
        <f t="shared" si="43"/>
        <v>0</v>
      </c>
      <c r="CP25" s="11">
        <f t="shared" si="44"/>
        <v>3738.4</v>
      </c>
      <c r="CQ25" s="11">
        <v>3738.4</v>
      </c>
      <c r="CR25" s="11">
        <v>0</v>
      </c>
      <c r="CS25" s="11">
        <v>3738.4</v>
      </c>
      <c r="CT25" s="11">
        <f t="shared" si="45"/>
        <v>64.599999999999994</v>
      </c>
      <c r="CU25" s="11">
        <f t="shared" si="46"/>
        <v>0</v>
      </c>
      <c r="CV25" s="11">
        <f t="shared" si="47"/>
        <v>64.599999999999994</v>
      </c>
      <c r="CW25" s="11">
        <f t="shared" si="48"/>
        <v>8608</v>
      </c>
      <c r="CX25" s="11">
        <f t="shared" si="49"/>
        <v>-4644.4000000000005</v>
      </c>
      <c r="CY25" s="11">
        <f t="shared" si="50"/>
        <v>3963.5999999999995</v>
      </c>
      <c r="CZ25" s="11">
        <v>8608</v>
      </c>
      <c r="DA25" s="28">
        <v>-5437.1</v>
      </c>
      <c r="DB25" s="11">
        <f t="shared" si="51"/>
        <v>3170.8999999999996</v>
      </c>
      <c r="DC25" s="11"/>
      <c r="DD25" s="28">
        <v>792.7</v>
      </c>
      <c r="DE25" s="11">
        <f t="shared" si="52"/>
        <v>792.7</v>
      </c>
      <c r="DF25" s="11"/>
      <c r="DG25" s="11">
        <v>0</v>
      </c>
      <c r="DH25" s="11">
        <v>0</v>
      </c>
      <c r="DI25" s="11">
        <v>64.599999999999994</v>
      </c>
      <c r="DJ25" s="11">
        <v>0</v>
      </c>
      <c r="DK25" s="11">
        <v>64.599999999999994</v>
      </c>
      <c r="DL25" s="11">
        <f t="shared" si="53"/>
        <v>69214.3</v>
      </c>
      <c r="DM25" s="11">
        <f t="shared" si="54"/>
        <v>0</v>
      </c>
      <c r="DN25" s="11">
        <f t="shared" si="55"/>
        <v>69214.3</v>
      </c>
      <c r="DO25" s="11">
        <v>69214.3</v>
      </c>
      <c r="DP25" s="11">
        <v>0</v>
      </c>
      <c r="DQ25" s="11">
        <v>69214.3</v>
      </c>
      <c r="DR25" s="11">
        <f t="shared" si="56"/>
        <v>1559.2</v>
      </c>
      <c r="DS25" s="11">
        <f t="shared" si="57"/>
        <v>57.9</v>
      </c>
      <c r="DT25" s="11">
        <f t="shared" si="58"/>
        <v>1617.1000000000001</v>
      </c>
      <c r="DU25" s="11">
        <f t="shared" si="59"/>
        <v>3</v>
      </c>
      <c r="DV25" s="11">
        <f t="shared" si="60"/>
        <v>0</v>
      </c>
      <c r="DW25" s="11">
        <f t="shared" si="61"/>
        <v>3</v>
      </c>
      <c r="DX25" s="11">
        <v>1559.2</v>
      </c>
      <c r="DY25" s="28">
        <v>57.9</v>
      </c>
      <c r="DZ25" s="11">
        <f t="shared" si="62"/>
        <v>1617.1000000000001</v>
      </c>
      <c r="EA25" s="11">
        <v>3</v>
      </c>
      <c r="EB25" s="11">
        <v>0</v>
      </c>
      <c r="EC25" s="11">
        <v>3</v>
      </c>
      <c r="ED25" s="11">
        <f t="shared" si="63"/>
        <v>108.1</v>
      </c>
      <c r="EE25" s="11">
        <f t="shared" si="64"/>
        <v>0</v>
      </c>
      <c r="EF25" s="11">
        <f t="shared" si="65"/>
        <v>108.1</v>
      </c>
      <c r="EG25" s="11">
        <v>108.1</v>
      </c>
      <c r="EH25" s="11">
        <v>0</v>
      </c>
      <c r="EI25" s="11">
        <v>108.1</v>
      </c>
      <c r="EJ25" s="11">
        <f t="shared" si="88"/>
        <v>54437.8</v>
      </c>
      <c r="EK25" s="11">
        <f t="shared" si="66"/>
        <v>0</v>
      </c>
      <c r="EL25" s="11">
        <f t="shared" si="67"/>
        <v>54437.8</v>
      </c>
      <c r="EM25" s="11">
        <v>54437.8</v>
      </c>
      <c r="EN25" s="11">
        <v>0</v>
      </c>
      <c r="EO25" s="11">
        <v>54437.8</v>
      </c>
      <c r="EP25" s="11">
        <f t="shared" si="68"/>
        <v>542</v>
      </c>
      <c r="EQ25" s="11">
        <f t="shared" si="69"/>
        <v>0</v>
      </c>
      <c r="ER25" s="11">
        <f t="shared" si="70"/>
        <v>542</v>
      </c>
      <c r="ES25" s="11">
        <f t="shared" si="71"/>
        <v>5755</v>
      </c>
      <c r="ET25" s="11">
        <f t="shared" si="72"/>
        <v>0</v>
      </c>
      <c r="EU25" s="11">
        <f t="shared" si="73"/>
        <v>5755</v>
      </c>
      <c r="EV25" s="11">
        <v>5755</v>
      </c>
      <c r="EW25" s="11">
        <v>0</v>
      </c>
      <c r="EX25" s="11">
        <v>5755</v>
      </c>
      <c r="EY25" s="11">
        <v>542</v>
      </c>
      <c r="EZ25" s="11">
        <v>0</v>
      </c>
      <c r="FA25" s="11">
        <v>542</v>
      </c>
      <c r="FB25" s="11">
        <f t="shared" si="86"/>
        <v>2844.5</v>
      </c>
      <c r="FC25" s="11">
        <f t="shared" si="74"/>
        <v>0</v>
      </c>
      <c r="FD25" s="11">
        <f t="shared" si="75"/>
        <v>2844.5</v>
      </c>
      <c r="FE25" s="11">
        <v>2844.5</v>
      </c>
      <c r="FF25" s="11">
        <v>0</v>
      </c>
      <c r="FG25" s="11">
        <v>2844.5</v>
      </c>
      <c r="FH25" s="11">
        <f t="shared" si="76"/>
        <v>1495739</v>
      </c>
      <c r="FI25" s="11">
        <f t="shared" si="77"/>
        <v>24640.5</v>
      </c>
      <c r="FJ25" s="11">
        <f t="shared" si="78"/>
        <v>1520379.5</v>
      </c>
      <c r="FK25" s="11">
        <f t="shared" si="79"/>
        <v>1478528.5</v>
      </c>
      <c r="FL25" s="11">
        <f t="shared" si="80"/>
        <v>29284.9</v>
      </c>
      <c r="FM25" s="11">
        <f t="shared" si="81"/>
        <v>1507813.4</v>
      </c>
      <c r="FN25" s="11">
        <f t="shared" si="82"/>
        <v>17210.5</v>
      </c>
      <c r="FO25" s="11">
        <f t="shared" si="83"/>
        <v>-4644.4000000000005</v>
      </c>
      <c r="FP25" s="11">
        <f t="shared" si="84"/>
        <v>12566.099999999999</v>
      </c>
      <c r="FQ25" s="20"/>
      <c r="FR25" s="20"/>
      <c r="FS25" s="20"/>
      <c r="FT25" s="20"/>
      <c r="FU25" s="20"/>
      <c r="FV25" s="20"/>
      <c r="FW25" s="20"/>
      <c r="FX25" s="20"/>
      <c r="FY25" s="20"/>
      <c r="FZ25" s="26"/>
      <c r="GA25" s="26"/>
      <c r="GB25" s="26"/>
      <c r="GC25" s="26"/>
      <c r="GD25" s="26"/>
      <c r="GE25" s="26"/>
      <c r="GF25" s="26"/>
      <c r="GG25" s="26"/>
      <c r="GH25" s="26"/>
    </row>
    <row r="26" spans="1:190" ht="12.75" customHeight="1" x14ac:dyDescent="0.2">
      <c r="A26" s="24" t="s">
        <v>6</v>
      </c>
      <c r="B26" s="51"/>
      <c r="C26" s="51"/>
      <c r="D26" s="51"/>
      <c r="E26" s="51"/>
      <c r="F26" s="51"/>
      <c r="G26" s="51"/>
      <c r="H26" s="11">
        <f t="shared" si="18"/>
        <v>2307.6999999999998</v>
      </c>
      <c r="I26" s="11">
        <f t="shared" si="19"/>
        <v>0</v>
      </c>
      <c r="J26" s="11">
        <f t="shared" si="20"/>
        <v>2307.6999999999998</v>
      </c>
      <c r="K26" s="11">
        <v>2307.6999999999998</v>
      </c>
      <c r="L26" s="11">
        <v>0</v>
      </c>
      <c r="M26" s="11">
        <v>2307.6999999999998</v>
      </c>
      <c r="N26" s="11">
        <f t="shared" si="21"/>
        <v>1190836.3999999999</v>
      </c>
      <c r="O26" s="11">
        <f t="shared" si="22"/>
        <v>30630.2</v>
      </c>
      <c r="P26" s="11">
        <f t="shared" si="23"/>
        <v>1221458.5999999999</v>
      </c>
      <c r="Q26" s="11">
        <v>1120083.7</v>
      </c>
      <c r="R26" s="28">
        <v>30557.200000000001</v>
      </c>
      <c r="S26" s="11">
        <f t="shared" si="24"/>
        <v>1150640.8999999999</v>
      </c>
      <c r="T26" s="11">
        <v>30825</v>
      </c>
      <c r="U26" s="11">
        <v>0</v>
      </c>
      <c r="V26" s="11">
        <v>30825</v>
      </c>
      <c r="W26" s="11">
        <v>33221</v>
      </c>
      <c r="X26" s="28">
        <v>65</v>
      </c>
      <c r="Y26" s="11">
        <f t="shared" si="25"/>
        <v>33286</v>
      </c>
      <c r="Z26" s="11">
        <v>6706.7</v>
      </c>
      <c r="AA26" s="28">
        <v>8</v>
      </c>
      <c r="AB26" s="11">
        <v>6706.7</v>
      </c>
      <c r="AC26" s="11">
        <f t="shared" si="26"/>
        <v>105486</v>
      </c>
      <c r="AD26" s="11">
        <f t="shared" si="27"/>
        <v>1018</v>
      </c>
      <c r="AE26" s="11">
        <f t="shared" si="28"/>
        <v>106504</v>
      </c>
      <c r="AF26" s="11"/>
      <c r="AG26" s="11">
        <f t="shared" si="29"/>
        <v>0</v>
      </c>
      <c r="AH26" s="11">
        <f t="shared" si="30"/>
        <v>0</v>
      </c>
      <c r="AI26" s="11">
        <v>70674.5</v>
      </c>
      <c r="AJ26" s="11">
        <v>0</v>
      </c>
      <c r="AK26" s="11">
        <v>70674.5</v>
      </c>
      <c r="AL26" s="11">
        <v>16765.8</v>
      </c>
      <c r="AM26" s="28">
        <v>632.4</v>
      </c>
      <c r="AN26" s="11">
        <f t="shared" si="31"/>
        <v>17398.2</v>
      </c>
      <c r="AO26" s="11">
        <v>10149.5</v>
      </c>
      <c r="AP26" s="28">
        <v>376.9</v>
      </c>
      <c r="AQ26" s="11">
        <f t="shared" si="32"/>
        <v>10526.4</v>
      </c>
      <c r="AR26" s="11">
        <v>233.3</v>
      </c>
      <c r="AS26" s="28">
        <v>8.6999999999999993</v>
      </c>
      <c r="AT26" s="11">
        <f t="shared" si="33"/>
        <v>242</v>
      </c>
      <c r="AU26" s="11">
        <v>7662.9</v>
      </c>
      <c r="AV26" s="11">
        <v>0</v>
      </c>
      <c r="AW26" s="11">
        <v>7662.9</v>
      </c>
      <c r="AX26" s="11"/>
      <c r="AY26" s="11">
        <v>0</v>
      </c>
      <c r="AZ26" s="11">
        <v>0</v>
      </c>
      <c r="BA26" s="11"/>
      <c r="BB26" s="11">
        <v>0</v>
      </c>
      <c r="BC26" s="11">
        <v>0</v>
      </c>
      <c r="BD26" s="11">
        <f t="shared" si="34"/>
        <v>238.4</v>
      </c>
      <c r="BE26" s="11">
        <f t="shared" si="35"/>
        <v>0</v>
      </c>
      <c r="BF26" s="11">
        <f t="shared" si="36"/>
        <v>238.4</v>
      </c>
      <c r="BG26" s="11">
        <v>238.4</v>
      </c>
      <c r="BH26" s="11">
        <v>0</v>
      </c>
      <c r="BI26" s="11">
        <v>238.4</v>
      </c>
      <c r="BJ26" s="11">
        <f t="shared" si="37"/>
        <v>1759.4</v>
      </c>
      <c r="BK26" s="11">
        <f t="shared" si="38"/>
        <v>66.2</v>
      </c>
      <c r="BL26" s="11">
        <f t="shared" si="39"/>
        <v>1825.6000000000001</v>
      </c>
      <c r="BM26" s="11">
        <v>1759.4</v>
      </c>
      <c r="BN26" s="28">
        <v>66.2</v>
      </c>
      <c r="BO26" s="11">
        <v>1759.4</v>
      </c>
      <c r="BP26" s="11">
        <f t="shared" si="40"/>
        <v>31825</v>
      </c>
      <c r="BQ26" s="11">
        <f t="shared" si="41"/>
        <v>0</v>
      </c>
      <c r="BR26" s="11">
        <f t="shared" si="42"/>
        <v>31825</v>
      </c>
      <c r="BS26" s="11">
        <v>271</v>
      </c>
      <c r="BT26" s="11">
        <v>0</v>
      </c>
      <c r="BU26" s="11">
        <v>271</v>
      </c>
      <c r="BV26" s="11">
        <v>21700</v>
      </c>
      <c r="BW26" s="11">
        <v>0</v>
      </c>
      <c r="BX26" s="11">
        <v>21700</v>
      </c>
      <c r="BY26" s="11">
        <v>1400</v>
      </c>
      <c r="BZ26" s="11">
        <v>0</v>
      </c>
      <c r="CA26" s="11">
        <v>1400</v>
      </c>
      <c r="CB26" s="11">
        <v>2000</v>
      </c>
      <c r="CC26" s="11">
        <v>0</v>
      </c>
      <c r="CD26" s="11">
        <v>2000</v>
      </c>
      <c r="CE26" s="11">
        <v>6000</v>
      </c>
      <c r="CF26" s="11">
        <v>0</v>
      </c>
      <c r="CG26" s="11">
        <v>6000</v>
      </c>
      <c r="CH26" s="11"/>
      <c r="CI26" s="11">
        <v>0</v>
      </c>
      <c r="CJ26" s="11">
        <v>0</v>
      </c>
      <c r="CK26" s="11">
        <v>454</v>
      </c>
      <c r="CL26" s="11">
        <v>0</v>
      </c>
      <c r="CM26" s="11">
        <v>454</v>
      </c>
      <c r="CN26" s="11">
        <f t="shared" si="87"/>
        <v>1895.6</v>
      </c>
      <c r="CO26" s="11">
        <f t="shared" si="43"/>
        <v>0</v>
      </c>
      <c r="CP26" s="11">
        <f t="shared" si="44"/>
        <v>1895.6</v>
      </c>
      <c r="CQ26" s="11">
        <v>1895.6</v>
      </c>
      <c r="CR26" s="11">
        <v>0</v>
      </c>
      <c r="CS26" s="11">
        <v>1895.6</v>
      </c>
      <c r="CT26" s="11">
        <f t="shared" si="45"/>
        <v>24.3</v>
      </c>
      <c r="CU26" s="11">
        <f t="shared" si="46"/>
        <v>0</v>
      </c>
      <c r="CV26" s="11">
        <f t="shared" si="47"/>
        <v>24.3</v>
      </c>
      <c r="CW26" s="11">
        <f t="shared" si="48"/>
        <v>3130.2</v>
      </c>
      <c r="CX26" s="11">
        <f t="shared" si="49"/>
        <v>2418.9</v>
      </c>
      <c r="CY26" s="11">
        <f t="shared" si="50"/>
        <v>5549.1</v>
      </c>
      <c r="CZ26" s="11">
        <v>3130.2</v>
      </c>
      <c r="DA26" s="28">
        <v>2418.9</v>
      </c>
      <c r="DB26" s="11">
        <f t="shared" si="51"/>
        <v>5549.1</v>
      </c>
      <c r="DC26" s="11"/>
      <c r="DD26" s="28"/>
      <c r="DE26" s="11"/>
      <c r="DF26" s="11"/>
      <c r="DG26" s="11">
        <v>0</v>
      </c>
      <c r="DH26" s="11">
        <v>0</v>
      </c>
      <c r="DI26" s="11">
        <v>24.3</v>
      </c>
      <c r="DJ26" s="11">
        <v>0</v>
      </c>
      <c r="DK26" s="11">
        <v>24.3</v>
      </c>
      <c r="DL26" s="11">
        <f t="shared" si="53"/>
        <v>56867.6</v>
      </c>
      <c r="DM26" s="11">
        <f t="shared" si="54"/>
        <v>0</v>
      </c>
      <c r="DN26" s="11">
        <f t="shared" si="55"/>
        <v>56867.6</v>
      </c>
      <c r="DO26" s="11">
        <v>56867.6</v>
      </c>
      <c r="DP26" s="11">
        <v>0</v>
      </c>
      <c r="DQ26" s="11">
        <v>56867.6</v>
      </c>
      <c r="DR26" s="11">
        <f t="shared" si="56"/>
        <v>1169.4000000000001</v>
      </c>
      <c r="DS26" s="11">
        <f t="shared" si="57"/>
        <v>43.3</v>
      </c>
      <c r="DT26" s="11">
        <f t="shared" si="58"/>
        <v>1212.7</v>
      </c>
      <c r="DU26" s="11">
        <f t="shared" si="59"/>
        <v>4.7</v>
      </c>
      <c r="DV26" s="11">
        <f t="shared" si="60"/>
        <v>0</v>
      </c>
      <c r="DW26" s="11">
        <f t="shared" si="61"/>
        <v>4.7</v>
      </c>
      <c r="DX26" s="11">
        <v>1169.4000000000001</v>
      </c>
      <c r="DY26" s="28">
        <v>43.3</v>
      </c>
      <c r="DZ26" s="11">
        <f t="shared" si="62"/>
        <v>1212.7</v>
      </c>
      <c r="EA26" s="11">
        <v>4.7</v>
      </c>
      <c r="EB26" s="11">
        <v>0</v>
      </c>
      <c r="EC26" s="11">
        <v>4.7</v>
      </c>
      <c r="ED26" s="11">
        <f t="shared" si="63"/>
        <v>108.1</v>
      </c>
      <c r="EE26" s="11">
        <f t="shared" si="64"/>
        <v>0</v>
      </c>
      <c r="EF26" s="11">
        <f t="shared" si="65"/>
        <v>108.1</v>
      </c>
      <c r="EG26" s="11">
        <v>108.1</v>
      </c>
      <c r="EH26" s="11">
        <v>0</v>
      </c>
      <c r="EI26" s="11">
        <v>108.1</v>
      </c>
      <c r="EJ26" s="11">
        <f t="shared" si="88"/>
        <v>50550.400000000001</v>
      </c>
      <c r="EK26" s="11">
        <f t="shared" si="66"/>
        <v>0</v>
      </c>
      <c r="EL26" s="11">
        <f t="shared" si="67"/>
        <v>50550.400000000001</v>
      </c>
      <c r="EM26" s="11">
        <v>50550.400000000001</v>
      </c>
      <c r="EN26" s="11">
        <v>0</v>
      </c>
      <c r="EO26" s="11">
        <v>50550.400000000001</v>
      </c>
      <c r="EP26" s="11">
        <f t="shared" si="68"/>
        <v>565</v>
      </c>
      <c r="EQ26" s="11">
        <f t="shared" si="69"/>
        <v>0</v>
      </c>
      <c r="ER26" s="11">
        <f t="shared" si="70"/>
        <v>565</v>
      </c>
      <c r="ES26" s="11">
        <f t="shared" si="71"/>
        <v>5809</v>
      </c>
      <c r="ET26" s="11">
        <f t="shared" si="72"/>
        <v>0</v>
      </c>
      <c r="EU26" s="11">
        <f t="shared" si="73"/>
        <v>5809</v>
      </c>
      <c r="EV26" s="11">
        <v>5809</v>
      </c>
      <c r="EW26" s="11">
        <v>0</v>
      </c>
      <c r="EX26" s="11">
        <v>5809</v>
      </c>
      <c r="EY26" s="11">
        <v>565</v>
      </c>
      <c r="EZ26" s="11">
        <v>0</v>
      </c>
      <c r="FA26" s="11">
        <v>565</v>
      </c>
      <c r="FB26" s="11">
        <f t="shared" si="86"/>
        <v>3676.3</v>
      </c>
      <c r="FC26" s="11">
        <f t="shared" si="74"/>
        <v>0</v>
      </c>
      <c r="FD26" s="11">
        <f t="shared" si="75"/>
        <v>3676.3</v>
      </c>
      <c r="FE26" s="11">
        <v>3676.3</v>
      </c>
      <c r="FF26" s="11">
        <v>0</v>
      </c>
      <c r="FG26" s="11">
        <v>3676.3</v>
      </c>
      <c r="FH26" s="11">
        <f t="shared" si="76"/>
        <v>1456253.4999999998</v>
      </c>
      <c r="FI26" s="11">
        <f t="shared" si="77"/>
        <v>34176.6</v>
      </c>
      <c r="FJ26" s="11">
        <f t="shared" si="78"/>
        <v>1490430.0999999999</v>
      </c>
      <c r="FK26" s="11">
        <f t="shared" si="79"/>
        <v>1443633.2999999998</v>
      </c>
      <c r="FL26" s="11">
        <f t="shared" si="80"/>
        <v>31757.7</v>
      </c>
      <c r="FM26" s="11">
        <f t="shared" si="81"/>
        <v>1475390.9999999998</v>
      </c>
      <c r="FN26" s="11">
        <f t="shared" si="82"/>
        <v>12620.2</v>
      </c>
      <c r="FO26" s="11">
        <f t="shared" si="83"/>
        <v>2418.9</v>
      </c>
      <c r="FP26" s="11">
        <f t="shared" si="84"/>
        <v>15039.1</v>
      </c>
      <c r="FQ26" s="20"/>
      <c r="FR26" s="20"/>
      <c r="FS26" s="20"/>
      <c r="FT26" s="20"/>
      <c r="FU26" s="20"/>
      <c r="FV26" s="20"/>
      <c r="FW26" s="20"/>
      <c r="FX26" s="20"/>
      <c r="FY26" s="20"/>
      <c r="FZ26" s="26"/>
      <c r="GA26" s="26"/>
      <c r="GB26" s="26"/>
      <c r="GC26" s="26"/>
      <c r="GD26" s="26"/>
      <c r="GE26" s="26"/>
      <c r="GF26" s="26"/>
      <c r="GG26" s="26"/>
      <c r="GH26" s="26"/>
    </row>
    <row r="27" spans="1:190" ht="12.75" customHeight="1" x14ac:dyDescent="0.2">
      <c r="A27" s="24" t="s">
        <v>5</v>
      </c>
      <c r="B27" s="51"/>
      <c r="C27" s="51"/>
      <c r="D27" s="51"/>
      <c r="E27" s="51"/>
      <c r="F27" s="51"/>
      <c r="G27" s="51"/>
      <c r="H27" s="11">
        <f t="shared" si="18"/>
        <v>4717.1000000000004</v>
      </c>
      <c r="I27" s="11">
        <f t="shared" si="19"/>
        <v>0</v>
      </c>
      <c r="J27" s="11">
        <f t="shared" si="20"/>
        <v>4717.1000000000004</v>
      </c>
      <c r="K27" s="11">
        <v>4717.1000000000004</v>
      </c>
      <c r="L27" s="11">
        <v>0</v>
      </c>
      <c r="M27" s="11">
        <v>4717.1000000000004</v>
      </c>
      <c r="N27" s="11">
        <f t="shared" si="21"/>
        <v>3705153.7</v>
      </c>
      <c r="O27" s="11">
        <f t="shared" si="22"/>
        <v>106895</v>
      </c>
      <c r="P27" s="11">
        <f t="shared" si="23"/>
        <v>3812025.7</v>
      </c>
      <c r="Q27" s="11">
        <v>3464954.7</v>
      </c>
      <c r="R27" s="28">
        <v>106644</v>
      </c>
      <c r="S27" s="11">
        <f t="shared" si="24"/>
        <v>3571598.7</v>
      </c>
      <c r="T27" s="11">
        <v>125620</v>
      </c>
      <c r="U27" s="11">
        <v>0</v>
      </c>
      <c r="V27" s="11">
        <v>125620</v>
      </c>
      <c r="W27" s="11">
        <v>83387</v>
      </c>
      <c r="X27" s="28">
        <v>228</v>
      </c>
      <c r="Y27" s="11">
        <f t="shared" si="25"/>
        <v>83615</v>
      </c>
      <c r="Z27" s="11">
        <v>31192</v>
      </c>
      <c r="AA27" s="28">
        <v>23</v>
      </c>
      <c r="AB27" s="11">
        <v>31192</v>
      </c>
      <c r="AC27" s="11">
        <f t="shared" si="26"/>
        <v>136047.1</v>
      </c>
      <c r="AD27" s="11">
        <f t="shared" si="27"/>
        <v>2291</v>
      </c>
      <c r="AE27" s="11">
        <f t="shared" si="28"/>
        <v>138338.1</v>
      </c>
      <c r="AF27" s="11"/>
      <c r="AG27" s="11">
        <f t="shared" si="29"/>
        <v>0</v>
      </c>
      <c r="AH27" s="11">
        <f t="shared" si="30"/>
        <v>0</v>
      </c>
      <c r="AI27" s="11">
        <v>44956.9</v>
      </c>
      <c r="AJ27" s="11">
        <v>0</v>
      </c>
      <c r="AK27" s="11">
        <v>44956.9</v>
      </c>
      <c r="AL27" s="11">
        <v>45019.3</v>
      </c>
      <c r="AM27" s="28">
        <v>1707.9</v>
      </c>
      <c r="AN27" s="11">
        <f t="shared" si="31"/>
        <v>46727.200000000004</v>
      </c>
      <c r="AO27" s="11">
        <v>15322.6</v>
      </c>
      <c r="AP27" s="28">
        <v>573.1</v>
      </c>
      <c r="AQ27" s="11">
        <f t="shared" si="32"/>
        <v>15895.7</v>
      </c>
      <c r="AR27" s="11">
        <v>266</v>
      </c>
      <c r="AS27" s="28">
        <v>10</v>
      </c>
      <c r="AT27" s="11">
        <f t="shared" si="33"/>
        <v>276</v>
      </c>
      <c r="AU27" s="11">
        <v>30482.3</v>
      </c>
      <c r="AV27" s="11">
        <v>0</v>
      </c>
      <c r="AW27" s="11">
        <v>30482.3</v>
      </c>
      <c r="AX27" s="11"/>
      <c r="AY27" s="11">
        <v>0</v>
      </c>
      <c r="AZ27" s="11">
        <v>0</v>
      </c>
      <c r="BA27" s="11"/>
      <c r="BB27" s="11">
        <v>0</v>
      </c>
      <c r="BC27" s="11">
        <v>0</v>
      </c>
      <c r="BD27" s="11"/>
      <c r="BE27" s="11">
        <f t="shared" si="35"/>
        <v>0</v>
      </c>
      <c r="BF27" s="11">
        <f t="shared" si="36"/>
        <v>0</v>
      </c>
      <c r="BG27" s="11"/>
      <c r="BH27" s="11">
        <v>0</v>
      </c>
      <c r="BI27" s="11">
        <v>0</v>
      </c>
      <c r="BJ27" s="11">
        <f t="shared" si="37"/>
        <v>5459.7</v>
      </c>
      <c r="BK27" s="11">
        <f t="shared" si="38"/>
        <v>206.9</v>
      </c>
      <c r="BL27" s="11">
        <f t="shared" si="39"/>
        <v>5666.5999999999995</v>
      </c>
      <c r="BM27" s="11">
        <v>5459.7</v>
      </c>
      <c r="BN27" s="28">
        <v>206.9</v>
      </c>
      <c r="BO27" s="11">
        <v>5459.7</v>
      </c>
      <c r="BP27" s="11">
        <f t="shared" si="40"/>
        <v>117516</v>
      </c>
      <c r="BQ27" s="11">
        <f t="shared" si="41"/>
        <v>0</v>
      </c>
      <c r="BR27" s="11">
        <f t="shared" si="42"/>
        <v>117516</v>
      </c>
      <c r="BS27" s="11"/>
      <c r="BT27" s="11">
        <v>0</v>
      </c>
      <c r="BU27" s="11">
        <v>0</v>
      </c>
      <c r="BV27" s="11">
        <v>108500</v>
      </c>
      <c r="BW27" s="11">
        <v>0</v>
      </c>
      <c r="BX27" s="11">
        <v>108500</v>
      </c>
      <c r="BY27" s="11"/>
      <c r="BZ27" s="11">
        <v>0</v>
      </c>
      <c r="CA27" s="11">
        <v>0</v>
      </c>
      <c r="CB27" s="11">
        <v>2000</v>
      </c>
      <c r="CC27" s="11">
        <v>0</v>
      </c>
      <c r="CD27" s="11">
        <v>2000</v>
      </c>
      <c r="CE27" s="11">
        <v>5700</v>
      </c>
      <c r="CF27" s="11">
        <v>0</v>
      </c>
      <c r="CG27" s="11">
        <v>5700</v>
      </c>
      <c r="CH27" s="11">
        <v>70</v>
      </c>
      <c r="CI27" s="11">
        <v>0</v>
      </c>
      <c r="CJ27" s="11">
        <v>70</v>
      </c>
      <c r="CK27" s="11">
        <v>1246</v>
      </c>
      <c r="CL27" s="11">
        <v>0</v>
      </c>
      <c r="CM27" s="11">
        <v>1246</v>
      </c>
      <c r="CN27" s="11">
        <f t="shared" si="87"/>
        <v>5218.6000000000004</v>
      </c>
      <c r="CO27" s="11">
        <f t="shared" si="43"/>
        <v>0</v>
      </c>
      <c r="CP27" s="11">
        <f t="shared" si="44"/>
        <v>5218.6000000000004</v>
      </c>
      <c r="CQ27" s="11">
        <v>5218.6000000000004</v>
      </c>
      <c r="CR27" s="11">
        <v>0</v>
      </c>
      <c r="CS27" s="11">
        <v>5218.6000000000004</v>
      </c>
      <c r="CT27" s="11">
        <f t="shared" si="45"/>
        <v>15</v>
      </c>
      <c r="CU27" s="11">
        <f t="shared" si="46"/>
        <v>0</v>
      </c>
      <c r="CV27" s="11">
        <f t="shared" si="47"/>
        <v>15</v>
      </c>
      <c r="CW27" s="11">
        <f t="shared" si="48"/>
        <v>14085.9</v>
      </c>
      <c r="CX27" s="11">
        <f t="shared" si="49"/>
        <v>4146.7</v>
      </c>
      <c r="CY27" s="11">
        <f t="shared" si="50"/>
        <v>18232.599999999999</v>
      </c>
      <c r="CZ27" s="11">
        <v>14085.9</v>
      </c>
      <c r="DA27" s="28">
        <v>-3780.5</v>
      </c>
      <c r="DB27" s="11">
        <f t="shared" si="51"/>
        <v>10305.4</v>
      </c>
      <c r="DC27" s="11"/>
      <c r="DD27" s="28">
        <v>7927.2</v>
      </c>
      <c r="DE27" s="11">
        <f t="shared" si="52"/>
        <v>7927.2</v>
      </c>
      <c r="DF27" s="11"/>
      <c r="DG27" s="11">
        <v>0</v>
      </c>
      <c r="DH27" s="11">
        <v>0</v>
      </c>
      <c r="DI27" s="11">
        <v>15</v>
      </c>
      <c r="DJ27" s="11">
        <v>0</v>
      </c>
      <c r="DK27" s="11">
        <v>15</v>
      </c>
      <c r="DL27" s="11">
        <f t="shared" si="53"/>
        <v>4702.7</v>
      </c>
      <c r="DM27" s="11">
        <f t="shared" si="54"/>
        <v>0</v>
      </c>
      <c r="DN27" s="11">
        <f t="shared" si="55"/>
        <v>4702.7</v>
      </c>
      <c r="DO27" s="11">
        <v>4702.7</v>
      </c>
      <c r="DP27" s="11">
        <v>0</v>
      </c>
      <c r="DQ27" s="11">
        <v>4702.7</v>
      </c>
      <c r="DR27" s="11">
        <f t="shared" si="56"/>
        <v>4413.5</v>
      </c>
      <c r="DS27" s="11">
        <f t="shared" si="57"/>
        <v>165.4</v>
      </c>
      <c r="DT27" s="11">
        <f t="shared" si="58"/>
        <v>4578.8999999999996</v>
      </c>
      <c r="DU27" s="11">
        <f t="shared" si="59"/>
        <v>4.7</v>
      </c>
      <c r="DV27" s="11">
        <f t="shared" si="60"/>
        <v>0</v>
      </c>
      <c r="DW27" s="11">
        <f t="shared" si="61"/>
        <v>4.7</v>
      </c>
      <c r="DX27" s="11">
        <v>4413.5</v>
      </c>
      <c r="DY27" s="28">
        <v>165.4</v>
      </c>
      <c r="DZ27" s="11">
        <f t="shared" si="62"/>
        <v>4578.8999999999996</v>
      </c>
      <c r="EA27" s="11">
        <v>4.7</v>
      </c>
      <c r="EB27" s="11">
        <v>0</v>
      </c>
      <c r="EC27" s="11">
        <v>4.7</v>
      </c>
      <c r="ED27" s="11">
        <f t="shared" si="63"/>
        <v>197.5</v>
      </c>
      <c r="EE27" s="11">
        <f t="shared" si="64"/>
        <v>0</v>
      </c>
      <c r="EF27" s="11">
        <f t="shared" si="65"/>
        <v>197.5</v>
      </c>
      <c r="EG27" s="11">
        <v>197.5</v>
      </c>
      <c r="EH27" s="11">
        <v>0</v>
      </c>
      <c r="EI27" s="11">
        <v>197.5</v>
      </c>
      <c r="EJ27" s="11">
        <f t="shared" si="88"/>
        <v>213694.8</v>
      </c>
      <c r="EK27" s="11">
        <f t="shared" si="66"/>
        <v>0</v>
      </c>
      <c r="EL27" s="11">
        <f t="shared" si="67"/>
        <v>213694.8</v>
      </c>
      <c r="EM27" s="11">
        <v>213694.8</v>
      </c>
      <c r="EN27" s="11">
        <v>0</v>
      </c>
      <c r="EO27" s="11">
        <v>213694.8</v>
      </c>
      <c r="EP27" s="11">
        <f t="shared" si="68"/>
        <v>1148</v>
      </c>
      <c r="EQ27" s="11">
        <f t="shared" si="69"/>
        <v>0</v>
      </c>
      <c r="ER27" s="11">
        <f t="shared" si="70"/>
        <v>1148</v>
      </c>
      <c r="ES27" s="11">
        <f t="shared" si="71"/>
        <v>11587</v>
      </c>
      <c r="ET27" s="11">
        <f t="shared" si="72"/>
        <v>0</v>
      </c>
      <c r="EU27" s="11">
        <f t="shared" si="73"/>
        <v>11587</v>
      </c>
      <c r="EV27" s="11">
        <v>11587</v>
      </c>
      <c r="EW27" s="11">
        <v>0</v>
      </c>
      <c r="EX27" s="11">
        <v>11587</v>
      </c>
      <c r="EY27" s="11">
        <v>1148</v>
      </c>
      <c r="EZ27" s="11">
        <v>0</v>
      </c>
      <c r="FA27" s="11">
        <v>1148</v>
      </c>
      <c r="FB27" s="11">
        <f t="shared" si="86"/>
        <v>14127.5</v>
      </c>
      <c r="FC27" s="11">
        <f t="shared" si="74"/>
        <v>0</v>
      </c>
      <c r="FD27" s="11">
        <f t="shared" si="75"/>
        <v>14127.5</v>
      </c>
      <c r="FE27" s="11">
        <v>14127.5</v>
      </c>
      <c r="FF27" s="11">
        <v>0</v>
      </c>
      <c r="FG27" s="11">
        <v>14127.5</v>
      </c>
      <c r="FH27" s="11">
        <f t="shared" si="76"/>
        <v>4238088.8000000007</v>
      </c>
      <c r="FI27" s="11">
        <f t="shared" si="77"/>
        <v>113704.99999999999</v>
      </c>
      <c r="FJ27" s="11">
        <f t="shared" si="78"/>
        <v>4351793.8000000007</v>
      </c>
      <c r="FK27" s="11">
        <f t="shared" si="79"/>
        <v>4198283.7000000011</v>
      </c>
      <c r="FL27" s="11">
        <f t="shared" si="80"/>
        <v>109558.29999999999</v>
      </c>
      <c r="FM27" s="11">
        <f t="shared" si="81"/>
        <v>4307842.0000000009</v>
      </c>
      <c r="FN27" s="11">
        <f t="shared" si="82"/>
        <v>39805.1</v>
      </c>
      <c r="FO27" s="11">
        <f t="shared" si="83"/>
        <v>4146.7</v>
      </c>
      <c r="FP27" s="11">
        <f t="shared" si="84"/>
        <v>43951.799999999996</v>
      </c>
      <c r="FQ27" s="20"/>
      <c r="FR27" s="20"/>
      <c r="FS27" s="20"/>
      <c r="FT27" s="20"/>
      <c r="FU27" s="20"/>
      <c r="FV27" s="20"/>
      <c r="FW27" s="20"/>
      <c r="FX27" s="20"/>
      <c r="FY27" s="20"/>
      <c r="FZ27" s="26"/>
      <c r="GA27" s="26"/>
      <c r="GB27" s="26"/>
      <c r="GC27" s="26"/>
      <c r="GD27" s="26"/>
      <c r="GE27" s="26"/>
      <c r="GF27" s="26"/>
      <c r="GG27" s="26"/>
      <c r="GH27" s="26"/>
    </row>
    <row r="28" spans="1:190" ht="12.75" customHeight="1" x14ac:dyDescent="0.2">
      <c r="A28" s="24" t="s">
        <v>4</v>
      </c>
      <c r="B28" s="51"/>
      <c r="C28" s="51"/>
      <c r="D28" s="51"/>
      <c r="E28" s="51"/>
      <c r="F28" s="51"/>
      <c r="G28" s="51"/>
      <c r="H28" s="11">
        <f t="shared" si="18"/>
        <v>2236.1</v>
      </c>
      <c r="I28" s="11">
        <f t="shared" si="19"/>
        <v>0</v>
      </c>
      <c r="J28" s="11">
        <f t="shared" si="20"/>
        <v>2236.1</v>
      </c>
      <c r="K28" s="11">
        <v>2236.1</v>
      </c>
      <c r="L28" s="11">
        <v>0</v>
      </c>
      <c r="M28" s="11">
        <v>2236.1</v>
      </c>
      <c r="N28" s="11">
        <f t="shared" si="21"/>
        <v>1333268.6000000001</v>
      </c>
      <c r="O28" s="11">
        <f t="shared" si="22"/>
        <v>35311.599999999999</v>
      </c>
      <c r="P28" s="11">
        <f t="shared" si="23"/>
        <v>1368568.2000000002</v>
      </c>
      <c r="Q28" s="11">
        <v>1239441.6000000001</v>
      </c>
      <c r="R28" s="28">
        <v>35224.6</v>
      </c>
      <c r="S28" s="11">
        <f t="shared" si="24"/>
        <v>1274666.2000000002</v>
      </c>
      <c r="T28" s="11">
        <v>42900</v>
      </c>
      <c r="U28" s="11">
        <v>0</v>
      </c>
      <c r="V28" s="11">
        <v>42900</v>
      </c>
      <c r="W28" s="11">
        <v>39846</v>
      </c>
      <c r="X28" s="28">
        <v>75</v>
      </c>
      <c r="Y28" s="11">
        <f t="shared" si="25"/>
        <v>39921</v>
      </c>
      <c r="Z28" s="11">
        <v>11081</v>
      </c>
      <c r="AA28" s="28">
        <v>12</v>
      </c>
      <c r="AB28" s="11">
        <v>11081</v>
      </c>
      <c r="AC28" s="11">
        <f t="shared" si="26"/>
        <v>121515.5</v>
      </c>
      <c r="AD28" s="11">
        <f t="shared" si="27"/>
        <v>1101.3000000000002</v>
      </c>
      <c r="AE28" s="11">
        <f t="shared" si="28"/>
        <v>122616.8</v>
      </c>
      <c r="AF28" s="11"/>
      <c r="AG28" s="11">
        <f t="shared" si="29"/>
        <v>0</v>
      </c>
      <c r="AH28" s="11">
        <f t="shared" si="30"/>
        <v>0</v>
      </c>
      <c r="AI28" s="11">
        <v>60732.6</v>
      </c>
      <c r="AJ28" s="11">
        <v>0</v>
      </c>
      <c r="AK28" s="11">
        <v>60732.6</v>
      </c>
      <c r="AL28" s="11">
        <v>22160.799999999999</v>
      </c>
      <c r="AM28" s="28">
        <v>837.1</v>
      </c>
      <c r="AN28" s="11">
        <f t="shared" si="31"/>
        <v>22997.899999999998</v>
      </c>
      <c r="AO28" s="11">
        <v>6766.3</v>
      </c>
      <c r="AP28" s="28">
        <v>251.3</v>
      </c>
      <c r="AQ28" s="11">
        <f t="shared" si="32"/>
        <v>7017.6</v>
      </c>
      <c r="AR28" s="11">
        <v>346.7</v>
      </c>
      <c r="AS28" s="28">
        <v>12.9</v>
      </c>
      <c r="AT28" s="11">
        <f t="shared" si="33"/>
        <v>359.59999999999997</v>
      </c>
      <c r="AU28" s="11">
        <v>31509.1</v>
      </c>
      <c r="AV28" s="11">
        <v>0</v>
      </c>
      <c r="AW28" s="11">
        <v>31509.1</v>
      </c>
      <c r="AX28" s="11"/>
      <c r="AY28" s="11">
        <v>0</v>
      </c>
      <c r="AZ28" s="11">
        <v>0</v>
      </c>
      <c r="BA28" s="11"/>
      <c r="BB28" s="11">
        <v>0</v>
      </c>
      <c r="BC28" s="11">
        <v>0</v>
      </c>
      <c r="BD28" s="11">
        <f t="shared" si="34"/>
        <v>608.6</v>
      </c>
      <c r="BE28" s="11">
        <f t="shared" si="35"/>
        <v>0</v>
      </c>
      <c r="BF28" s="11">
        <f t="shared" si="36"/>
        <v>608.6</v>
      </c>
      <c r="BG28" s="11">
        <v>608.6</v>
      </c>
      <c r="BH28" s="11">
        <v>0</v>
      </c>
      <c r="BI28" s="11">
        <v>608.6</v>
      </c>
      <c r="BJ28" s="11">
        <f t="shared" si="37"/>
        <v>1597</v>
      </c>
      <c r="BK28" s="11">
        <f t="shared" si="38"/>
        <v>60.1</v>
      </c>
      <c r="BL28" s="11">
        <f t="shared" si="39"/>
        <v>1657.1</v>
      </c>
      <c r="BM28" s="11">
        <v>1597</v>
      </c>
      <c r="BN28" s="28">
        <v>60.1</v>
      </c>
      <c r="BO28" s="11">
        <v>1597</v>
      </c>
      <c r="BP28" s="11">
        <f t="shared" si="40"/>
        <v>27586</v>
      </c>
      <c r="BQ28" s="11">
        <f t="shared" si="41"/>
        <v>0</v>
      </c>
      <c r="BR28" s="11">
        <f t="shared" si="42"/>
        <v>27586</v>
      </c>
      <c r="BS28" s="11">
        <v>271</v>
      </c>
      <c r="BT28" s="11">
        <v>0</v>
      </c>
      <c r="BU28" s="11">
        <v>271</v>
      </c>
      <c r="BV28" s="11">
        <v>22380</v>
      </c>
      <c r="BW28" s="11">
        <v>0</v>
      </c>
      <c r="BX28" s="11">
        <v>22380</v>
      </c>
      <c r="BY28" s="11"/>
      <c r="BZ28" s="11">
        <v>0</v>
      </c>
      <c r="CA28" s="11">
        <v>0</v>
      </c>
      <c r="CB28" s="11">
        <v>4300</v>
      </c>
      <c r="CC28" s="11">
        <v>0</v>
      </c>
      <c r="CD28" s="11">
        <v>4300</v>
      </c>
      <c r="CE28" s="11"/>
      <c r="CF28" s="11">
        <v>0</v>
      </c>
      <c r="CG28" s="11">
        <v>0</v>
      </c>
      <c r="CH28" s="11">
        <v>160</v>
      </c>
      <c r="CI28" s="11">
        <v>0</v>
      </c>
      <c r="CJ28" s="11">
        <v>160</v>
      </c>
      <c r="CK28" s="11">
        <v>475</v>
      </c>
      <c r="CL28" s="11">
        <v>0</v>
      </c>
      <c r="CM28" s="11">
        <v>475</v>
      </c>
      <c r="CN28" s="11"/>
      <c r="CO28" s="11">
        <f t="shared" si="43"/>
        <v>0</v>
      </c>
      <c r="CP28" s="11">
        <f t="shared" si="44"/>
        <v>0</v>
      </c>
      <c r="CQ28" s="11"/>
      <c r="CR28" s="11">
        <v>0</v>
      </c>
      <c r="CS28" s="11">
        <v>0</v>
      </c>
      <c r="CT28" s="11">
        <f t="shared" si="45"/>
        <v>1933.1000000000001</v>
      </c>
      <c r="CU28" s="11">
        <f t="shared" si="46"/>
        <v>0</v>
      </c>
      <c r="CV28" s="11">
        <f t="shared" si="47"/>
        <v>1933.1000000000001</v>
      </c>
      <c r="CW28" s="11">
        <f t="shared" si="48"/>
        <v>12520.8</v>
      </c>
      <c r="CX28" s="11">
        <f t="shared" si="49"/>
        <v>2540.9</v>
      </c>
      <c r="CY28" s="11">
        <f t="shared" si="50"/>
        <v>15061.699999999999</v>
      </c>
      <c r="CZ28" s="11">
        <v>12520.8</v>
      </c>
      <c r="DA28" s="28">
        <v>-630</v>
      </c>
      <c r="DB28" s="11">
        <f t="shared" si="51"/>
        <v>11890.8</v>
      </c>
      <c r="DC28" s="11"/>
      <c r="DD28" s="28">
        <v>3170.9</v>
      </c>
      <c r="DE28" s="11">
        <f t="shared" si="52"/>
        <v>3170.9</v>
      </c>
      <c r="DF28" s="11">
        <v>1912.9</v>
      </c>
      <c r="DG28" s="11">
        <v>0</v>
      </c>
      <c r="DH28" s="11">
        <v>1912.9</v>
      </c>
      <c r="DI28" s="11">
        <v>20.2</v>
      </c>
      <c r="DJ28" s="11">
        <v>0</v>
      </c>
      <c r="DK28" s="11">
        <v>20.2</v>
      </c>
      <c r="DL28" s="11">
        <f t="shared" si="53"/>
        <v>9243.7999999999993</v>
      </c>
      <c r="DM28" s="11">
        <f t="shared" si="54"/>
        <v>0</v>
      </c>
      <c r="DN28" s="11">
        <f t="shared" si="55"/>
        <v>9243.7999999999993</v>
      </c>
      <c r="DO28" s="11">
        <v>9243.7999999999993</v>
      </c>
      <c r="DP28" s="11">
        <v>0</v>
      </c>
      <c r="DQ28" s="11">
        <v>9243.7999999999993</v>
      </c>
      <c r="DR28" s="11">
        <f t="shared" si="56"/>
        <v>1559.2</v>
      </c>
      <c r="DS28" s="11">
        <f t="shared" si="57"/>
        <v>57.9</v>
      </c>
      <c r="DT28" s="11">
        <f t="shared" si="58"/>
        <v>1617.1000000000001</v>
      </c>
      <c r="DU28" s="11">
        <f t="shared" si="59"/>
        <v>7.7</v>
      </c>
      <c r="DV28" s="11">
        <f t="shared" si="60"/>
        <v>0</v>
      </c>
      <c r="DW28" s="11">
        <f t="shared" si="61"/>
        <v>7.7</v>
      </c>
      <c r="DX28" s="11">
        <v>1559.2</v>
      </c>
      <c r="DY28" s="28">
        <v>57.9</v>
      </c>
      <c r="DZ28" s="11">
        <f t="shared" si="62"/>
        <v>1617.1000000000001</v>
      </c>
      <c r="EA28" s="11">
        <v>7.7</v>
      </c>
      <c r="EB28" s="11">
        <v>0</v>
      </c>
      <c r="EC28" s="11">
        <v>7.7</v>
      </c>
      <c r="ED28" s="11">
        <f t="shared" si="63"/>
        <v>108.1</v>
      </c>
      <c r="EE28" s="11">
        <f t="shared" si="64"/>
        <v>0</v>
      </c>
      <c r="EF28" s="11">
        <f t="shared" si="65"/>
        <v>108.1</v>
      </c>
      <c r="EG28" s="11">
        <v>108.1</v>
      </c>
      <c r="EH28" s="11">
        <v>0</v>
      </c>
      <c r="EI28" s="11">
        <v>108.1</v>
      </c>
      <c r="EJ28" s="11">
        <f t="shared" si="88"/>
        <v>84845.7</v>
      </c>
      <c r="EK28" s="11">
        <f t="shared" si="66"/>
        <v>0</v>
      </c>
      <c r="EL28" s="11">
        <f t="shared" si="67"/>
        <v>84845.7</v>
      </c>
      <c r="EM28" s="11">
        <v>84845.7</v>
      </c>
      <c r="EN28" s="11">
        <v>0</v>
      </c>
      <c r="EO28" s="11">
        <v>84845.7</v>
      </c>
      <c r="EP28" s="11">
        <f t="shared" si="68"/>
        <v>630</v>
      </c>
      <c r="EQ28" s="11">
        <f t="shared" si="69"/>
        <v>0</v>
      </c>
      <c r="ER28" s="11">
        <f t="shared" si="70"/>
        <v>630</v>
      </c>
      <c r="ES28" s="11">
        <f t="shared" si="71"/>
        <v>6375</v>
      </c>
      <c r="ET28" s="11">
        <f t="shared" si="72"/>
        <v>0</v>
      </c>
      <c r="EU28" s="11">
        <f t="shared" si="73"/>
        <v>6375</v>
      </c>
      <c r="EV28" s="11">
        <v>6375</v>
      </c>
      <c r="EW28" s="11">
        <v>0</v>
      </c>
      <c r="EX28" s="11">
        <v>6375</v>
      </c>
      <c r="EY28" s="11">
        <v>630</v>
      </c>
      <c r="EZ28" s="11">
        <v>0</v>
      </c>
      <c r="FA28" s="11">
        <v>630</v>
      </c>
      <c r="FB28" s="11">
        <f t="shared" si="86"/>
        <v>2783.9</v>
      </c>
      <c r="FC28" s="11">
        <f t="shared" si="74"/>
        <v>0</v>
      </c>
      <c r="FD28" s="11">
        <f t="shared" si="75"/>
        <v>2783.9</v>
      </c>
      <c r="FE28" s="11">
        <v>2783.9</v>
      </c>
      <c r="FF28" s="11">
        <v>0</v>
      </c>
      <c r="FG28" s="11">
        <v>2783.9</v>
      </c>
      <c r="FH28" s="11">
        <f t="shared" si="76"/>
        <v>1606819.1000000003</v>
      </c>
      <c r="FI28" s="11">
        <f t="shared" si="77"/>
        <v>39071.800000000003</v>
      </c>
      <c r="FJ28" s="11">
        <f t="shared" si="78"/>
        <v>1645890.9000000004</v>
      </c>
      <c r="FK28" s="11">
        <f t="shared" si="79"/>
        <v>1585131.7000000004</v>
      </c>
      <c r="FL28" s="11">
        <f t="shared" si="80"/>
        <v>36530.9</v>
      </c>
      <c r="FM28" s="11">
        <f t="shared" si="81"/>
        <v>1621662.6000000003</v>
      </c>
      <c r="FN28" s="11">
        <f t="shared" si="82"/>
        <v>21687.4</v>
      </c>
      <c r="FO28" s="11">
        <f t="shared" si="83"/>
        <v>2540.9</v>
      </c>
      <c r="FP28" s="11">
        <f t="shared" si="84"/>
        <v>24228.300000000003</v>
      </c>
      <c r="FQ28" s="20"/>
      <c r="FR28" s="20"/>
      <c r="FS28" s="20"/>
      <c r="FT28" s="20"/>
      <c r="FU28" s="20"/>
      <c r="FV28" s="20"/>
      <c r="FW28" s="20"/>
      <c r="FX28" s="20"/>
      <c r="FY28" s="20"/>
      <c r="FZ28" s="26"/>
      <c r="GA28" s="26"/>
      <c r="GB28" s="26"/>
      <c r="GC28" s="26"/>
      <c r="GD28" s="26"/>
      <c r="GE28" s="26"/>
      <c r="GF28" s="26"/>
      <c r="GG28" s="26"/>
      <c r="GH28" s="26"/>
    </row>
    <row r="29" spans="1:190" ht="12.75" customHeight="1" x14ac:dyDescent="0.2">
      <c r="A29" s="24" t="s">
        <v>3</v>
      </c>
      <c r="B29" s="51"/>
      <c r="C29" s="51"/>
      <c r="D29" s="51"/>
      <c r="E29" s="51"/>
      <c r="F29" s="51"/>
      <c r="G29" s="51"/>
      <c r="H29" s="11">
        <f t="shared" si="18"/>
        <v>4475.8</v>
      </c>
      <c r="I29" s="11">
        <f t="shared" si="19"/>
        <v>0</v>
      </c>
      <c r="J29" s="11">
        <f t="shared" si="20"/>
        <v>4475.8</v>
      </c>
      <c r="K29" s="11">
        <v>4475.8</v>
      </c>
      <c r="L29" s="11">
        <v>0</v>
      </c>
      <c r="M29" s="11">
        <v>4475.8</v>
      </c>
      <c r="N29" s="11">
        <f t="shared" si="21"/>
        <v>874774.1</v>
      </c>
      <c r="O29" s="11">
        <f t="shared" si="22"/>
        <v>20479.599999999999</v>
      </c>
      <c r="P29" s="11">
        <f t="shared" si="23"/>
        <v>895249.7</v>
      </c>
      <c r="Q29" s="11">
        <v>841217.1</v>
      </c>
      <c r="R29" s="28">
        <v>20431.599999999999</v>
      </c>
      <c r="S29" s="11">
        <f t="shared" si="24"/>
        <v>861648.7</v>
      </c>
      <c r="T29" s="11">
        <v>23246</v>
      </c>
      <c r="U29" s="11">
        <v>0</v>
      </c>
      <c r="V29" s="11">
        <v>23246</v>
      </c>
      <c r="W29" s="11">
        <v>6923</v>
      </c>
      <c r="X29" s="28">
        <v>44</v>
      </c>
      <c r="Y29" s="11">
        <f t="shared" si="25"/>
        <v>6967</v>
      </c>
      <c r="Z29" s="11">
        <v>3388</v>
      </c>
      <c r="AA29" s="28">
        <v>4</v>
      </c>
      <c r="AB29" s="11">
        <v>3388</v>
      </c>
      <c r="AC29" s="11">
        <f t="shared" si="26"/>
        <v>53372.30000000001</v>
      </c>
      <c r="AD29" s="11">
        <f t="shared" si="27"/>
        <v>623.50000000000011</v>
      </c>
      <c r="AE29" s="11">
        <f t="shared" si="28"/>
        <v>53995.80000000001</v>
      </c>
      <c r="AF29" s="11"/>
      <c r="AG29" s="11">
        <f t="shared" si="29"/>
        <v>0</v>
      </c>
      <c r="AH29" s="11">
        <f t="shared" si="30"/>
        <v>0</v>
      </c>
      <c r="AI29" s="11">
        <v>24904.400000000001</v>
      </c>
      <c r="AJ29" s="11">
        <v>0</v>
      </c>
      <c r="AK29" s="11">
        <v>24904.400000000001</v>
      </c>
      <c r="AL29" s="11">
        <v>9877.4</v>
      </c>
      <c r="AM29" s="28">
        <v>368.1</v>
      </c>
      <c r="AN29" s="11">
        <f t="shared" si="31"/>
        <v>10245.5</v>
      </c>
      <c r="AO29" s="11">
        <v>6766.3</v>
      </c>
      <c r="AP29" s="28">
        <v>251.3</v>
      </c>
      <c r="AQ29" s="11">
        <f t="shared" si="32"/>
        <v>7017.6</v>
      </c>
      <c r="AR29" s="11">
        <v>110.3</v>
      </c>
      <c r="AS29" s="28">
        <v>4.0999999999999996</v>
      </c>
      <c r="AT29" s="11">
        <f t="shared" si="33"/>
        <v>114.39999999999999</v>
      </c>
      <c r="AU29" s="11">
        <v>11713.9</v>
      </c>
      <c r="AV29" s="11">
        <v>0</v>
      </c>
      <c r="AW29" s="11">
        <v>11713.9</v>
      </c>
      <c r="AX29" s="11"/>
      <c r="AY29" s="11">
        <v>0</v>
      </c>
      <c r="AZ29" s="11">
        <v>0</v>
      </c>
      <c r="BA29" s="11"/>
      <c r="BB29" s="11">
        <v>0</v>
      </c>
      <c r="BC29" s="11">
        <v>0</v>
      </c>
      <c r="BD29" s="11">
        <f t="shared" si="34"/>
        <v>89.6</v>
      </c>
      <c r="BE29" s="11">
        <f t="shared" si="35"/>
        <v>0</v>
      </c>
      <c r="BF29" s="11">
        <f t="shared" si="36"/>
        <v>89.6</v>
      </c>
      <c r="BG29" s="11">
        <v>89.6</v>
      </c>
      <c r="BH29" s="11">
        <v>0</v>
      </c>
      <c r="BI29" s="11">
        <v>89.6</v>
      </c>
      <c r="BJ29" s="11">
        <f t="shared" si="37"/>
        <v>1379.8</v>
      </c>
      <c r="BK29" s="11">
        <f t="shared" si="38"/>
        <v>51.9</v>
      </c>
      <c r="BL29" s="11">
        <f t="shared" si="39"/>
        <v>1431.7</v>
      </c>
      <c r="BM29" s="11">
        <v>1379.8</v>
      </c>
      <c r="BN29" s="28">
        <v>51.9</v>
      </c>
      <c r="BO29" s="11">
        <v>1379.8</v>
      </c>
      <c r="BP29" s="11">
        <f t="shared" si="40"/>
        <v>105957</v>
      </c>
      <c r="BQ29" s="11">
        <f t="shared" si="41"/>
        <v>0</v>
      </c>
      <c r="BR29" s="11">
        <f t="shared" si="42"/>
        <v>105957</v>
      </c>
      <c r="BS29" s="11">
        <v>26713</v>
      </c>
      <c r="BT29" s="11">
        <v>0</v>
      </c>
      <c r="BU29" s="11">
        <v>26713</v>
      </c>
      <c r="BV29" s="11">
        <v>46440</v>
      </c>
      <c r="BW29" s="11">
        <v>0</v>
      </c>
      <c r="BX29" s="11">
        <v>46440</v>
      </c>
      <c r="BY29" s="11">
        <v>4000</v>
      </c>
      <c r="BZ29" s="11">
        <v>0</v>
      </c>
      <c r="CA29" s="11">
        <v>4000</v>
      </c>
      <c r="CB29" s="11">
        <v>5400</v>
      </c>
      <c r="CC29" s="11">
        <v>0</v>
      </c>
      <c r="CD29" s="11">
        <v>5400</v>
      </c>
      <c r="CE29" s="11">
        <v>21200</v>
      </c>
      <c r="CF29" s="11">
        <v>0</v>
      </c>
      <c r="CG29" s="11">
        <v>21200</v>
      </c>
      <c r="CH29" s="11">
        <v>2040</v>
      </c>
      <c r="CI29" s="11">
        <v>0</v>
      </c>
      <c r="CJ29" s="11">
        <v>2040</v>
      </c>
      <c r="CK29" s="11">
        <v>164</v>
      </c>
      <c r="CL29" s="11">
        <v>0</v>
      </c>
      <c r="CM29" s="11">
        <v>164</v>
      </c>
      <c r="CN29" s="11">
        <f t="shared" si="87"/>
        <v>2183.4</v>
      </c>
      <c r="CO29" s="11">
        <f t="shared" si="43"/>
        <v>0</v>
      </c>
      <c r="CP29" s="11">
        <f t="shared" si="44"/>
        <v>2183.4</v>
      </c>
      <c r="CQ29" s="11">
        <v>2183.4</v>
      </c>
      <c r="CR29" s="11">
        <v>0</v>
      </c>
      <c r="CS29" s="11">
        <v>2183.4</v>
      </c>
      <c r="CT29" s="11">
        <f t="shared" si="45"/>
        <v>17.399999999999999</v>
      </c>
      <c r="CU29" s="11">
        <f t="shared" si="46"/>
        <v>0</v>
      </c>
      <c r="CV29" s="11">
        <f t="shared" si="47"/>
        <v>17.399999999999999</v>
      </c>
      <c r="CW29" s="11">
        <f t="shared" si="48"/>
        <v>0</v>
      </c>
      <c r="CX29" s="11">
        <f t="shared" si="49"/>
        <v>0</v>
      </c>
      <c r="CY29" s="11"/>
      <c r="CZ29" s="11"/>
      <c r="DA29" s="28"/>
      <c r="DB29" s="11"/>
      <c r="DC29" s="11"/>
      <c r="DD29" s="28"/>
      <c r="DE29" s="11"/>
      <c r="DF29" s="11"/>
      <c r="DG29" s="11">
        <v>0</v>
      </c>
      <c r="DH29" s="11">
        <v>0</v>
      </c>
      <c r="DI29" s="11">
        <v>17.399999999999999</v>
      </c>
      <c r="DJ29" s="11">
        <v>0</v>
      </c>
      <c r="DK29" s="11">
        <v>17.399999999999999</v>
      </c>
      <c r="DL29" s="11">
        <f t="shared" si="53"/>
        <v>238469.9</v>
      </c>
      <c r="DM29" s="11">
        <f t="shared" si="54"/>
        <v>0</v>
      </c>
      <c r="DN29" s="11">
        <f t="shared" si="55"/>
        <v>238469.9</v>
      </c>
      <c r="DO29" s="11">
        <v>238469.9</v>
      </c>
      <c r="DP29" s="11">
        <v>0</v>
      </c>
      <c r="DQ29" s="11">
        <v>238469.9</v>
      </c>
      <c r="DR29" s="11">
        <f t="shared" si="56"/>
        <v>745.3</v>
      </c>
      <c r="DS29" s="11">
        <f t="shared" si="57"/>
        <v>63.5</v>
      </c>
      <c r="DT29" s="11">
        <f t="shared" si="58"/>
        <v>808.8</v>
      </c>
      <c r="DU29" s="11">
        <f t="shared" si="59"/>
        <v>1.4</v>
      </c>
      <c r="DV29" s="11">
        <f t="shared" si="60"/>
        <v>0</v>
      </c>
      <c r="DW29" s="11">
        <f t="shared" si="61"/>
        <v>1.4</v>
      </c>
      <c r="DX29" s="11">
        <v>745.3</v>
      </c>
      <c r="DY29" s="28">
        <v>63.5</v>
      </c>
      <c r="DZ29" s="11">
        <f t="shared" si="62"/>
        <v>808.8</v>
      </c>
      <c r="EA29" s="11">
        <v>1.4</v>
      </c>
      <c r="EB29" s="11">
        <v>0</v>
      </c>
      <c r="EC29" s="11">
        <v>1.4</v>
      </c>
      <c r="ED29" s="11">
        <f t="shared" si="63"/>
        <v>108.1</v>
      </c>
      <c r="EE29" s="11">
        <f t="shared" si="64"/>
        <v>0</v>
      </c>
      <c r="EF29" s="11">
        <f t="shared" si="65"/>
        <v>108.1</v>
      </c>
      <c r="EG29" s="11">
        <v>108.1</v>
      </c>
      <c r="EH29" s="11">
        <v>0</v>
      </c>
      <c r="EI29" s="11">
        <v>108.1</v>
      </c>
      <c r="EJ29" s="11">
        <f t="shared" si="88"/>
        <v>34276.199999999997</v>
      </c>
      <c r="EK29" s="11">
        <f t="shared" si="66"/>
        <v>0</v>
      </c>
      <c r="EL29" s="11">
        <f t="shared" si="67"/>
        <v>34276.199999999997</v>
      </c>
      <c r="EM29" s="11">
        <v>34276.199999999997</v>
      </c>
      <c r="EN29" s="11">
        <v>0</v>
      </c>
      <c r="EO29" s="11">
        <v>34276.199999999997</v>
      </c>
      <c r="EP29" s="11">
        <f t="shared" si="68"/>
        <v>371</v>
      </c>
      <c r="EQ29" s="11">
        <f t="shared" si="69"/>
        <v>0</v>
      </c>
      <c r="ER29" s="11">
        <f t="shared" si="70"/>
        <v>371</v>
      </c>
      <c r="ES29" s="11">
        <f t="shared" si="71"/>
        <v>3934</v>
      </c>
      <c r="ET29" s="11">
        <f t="shared" si="72"/>
        <v>0</v>
      </c>
      <c r="EU29" s="11">
        <f t="shared" si="73"/>
        <v>3934</v>
      </c>
      <c r="EV29" s="11">
        <v>3934</v>
      </c>
      <c r="EW29" s="11">
        <v>0</v>
      </c>
      <c r="EX29" s="11">
        <v>3934</v>
      </c>
      <c r="EY29" s="11">
        <v>371</v>
      </c>
      <c r="EZ29" s="11">
        <v>0</v>
      </c>
      <c r="FA29" s="11">
        <v>371</v>
      </c>
      <c r="FB29" s="11">
        <f t="shared" si="86"/>
        <v>2935.4</v>
      </c>
      <c r="FC29" s="11">
        <f t="shared" si="74"/>
        <v>0</v>
      </c>
      <c r="FD29" s="11">
        <f t="shared" si="75"/>
        <v>2935.4</v>
      </c>
      <c r="FE29" s="11">
        <v>2935.4</v>
      </c>
      <c r="FF29" s="11">
        <v>0</v>
      </c>
      <c r="FG29" s="11">
        <v>2935.4</v>
      </c>
      <c r="FH29" s="11">
        <f t="shared" si="76"/>
        <v>1323090.7000000002</v>
      </c>
      <c r="FI29" s="11">
        <f t="shared" si="77"/>
        <v>21218.5</v>
      </c>
      <c r="FJ29" s="11">
        <f t="shared" si="78"/>
        <v>1344309.2000000002</v>
      </c>
      <c r="FK29" s="11">
        <f t="shared" si="79"/>
        <v>1316219.9000000001</v>
      </c>
      <c r="FL29" s="11">
        <f t="shared" si="80"/>
        <v>21218.5</v>
      </c>
      <c r="FM29" s="11">
        <f t="shared" si="81"/>
        <v>1337438.4000000001</v>
      </c>
      <c r="FN29" s="11">
        <f t="shared" si="82"/>
        <v>6870.8</v>
      </c>
      <c r="FO29" s="11">
        <f t="shared" si="83"/>
        <v>0</v>
      </c>
      <c r="FP29" s="11">
        <f t="shared" si="84"/>
        <v>6870.8</v>
      </c>
      <c r="FQ29" s="20"/>
      <c r="FR29" s="20"/>
      <c r="FS29" s="20"/>
      <c r="FT29" s="20"/>
      <c r="FU29" s="20"/>
      <c r="FV29" s="20"/>
      <c r="FW29" s="20"/>
      <c r="FX29" s="20"/>
      <c r="FY29" s="20"/>
      <c r="FZ29" s="26"/>
      <c r="GA29" s="26"/>
      <c r="GB29" s="26"/>
      <c r="GC29" s="26"/>
      <c r="GD29" s="26"/>
      <c r="GE29" s="26"/>
      <c r="GF29" s="26"/>
      <c r="GG29" s="26"/>
      <c r="GH29" s="26"/>
    </row>
    <row r="30" spans="1:190" ht="12.75" customHeight="1" x14ac:dyDescent="0.2">
      <c r="A30" s="24" t="s">
        <v>2</v>
      </c>
      <c r="B30" s="51"/>
      <c r="C30" s="51"/>
      <c r="D30" s="51"/>
      <c r="E30" s="51"/>
      <c r="F30" s="51"/>
      <c r="G30" s="51"/>
      <c r="H30" s="11">
        <f t="shared" si="18"/>
        <v>2993.8</v>
      </c>
      <c r="I30" s="11">
        <f t="shared" si="19"/>
        <v>0</v>
      </c>
      <c r="J30" s="11">
        <f t="shared" si="20"/>
        <v>2993.8</v>
      </c>
      <c r="K30" s="11">
        <v>2993.8</v>
      </c>
      <c r="L30" s="11">
        <v>0</v>
      </c>
      <c r="M30" s="11">
        <v>2993.8</v>
      </c>
      <c r="N30" s="11">
        <f t="shared" si="21"/>
        <v>1063693.8</v>
      </c>
      <c r="O30" s="11">
        <f t="shared" si="22"/>
        <v>23446.2</v>
      </c>
      <c r="P30" s="11">
        <f t="shared" si="23"/>
        <v>1087132</v>
      </c>
      <c r="Q30" s="11">
        <v>1002161</v>
      </c>
      <c r="R30" s="28">
        <v>23379.200000000001</v>
      </c>
      <c r="S30" s="11">
        <f t="shared" si="24"/>
        <v>1025540.2</v>
      </c>
      <c r="T30" s="11">
        <v>27539</v>
      </c>
      <c r="U30" s="11">
        <v>0</v>
      </c>
      <c r="V30" s="11">
        <v>27539</v>
      </c>
      <c r="W30" s="11">
        <v>25650</v>
      </c>
      <c r="X30" s="28">
        <v>59</v>
      </c>
      <c r="Y30" s="11">
        <f t="shared" si="25"/>
        <v>25709</v>
      </c>
      <c r="Z30" s="11">
        <v>8343.7999999999993</v>
      </c>
      <c r="AA30" s="28">
        <v>8</v>
      </c>
      <c r="AB30" s="11">
        <v>8343.7999999999993</v>
      </c>
      <c r="AC30" s="11">
        <f t="shared" si="26"/>
        <v>61772.7</v>
      </c>
      <c r="AD30" s="11">
        <f t="shared" si="27"/>
        <v>959.69999999999993</v>
      </c>
      <c r="AE30" s="11">
        <f t="shared" si="28"/>
        <v>62732.399999999994</v>
      </c>
      <c r="AF30" s="11"/>
      <c r="AG30" s="11">
        <f t="shared" si="29"/>
        <v>0</v>
      </c>
      <c r="AH30" s="11">
        <f t="shared" si="30"/>
        <v>0</v>
      </c>
      <c r="AI30" s="11">
        <v>24045.4</v>
      </c>
      <c r="AJ30" s="11">
        <v>0</v>
      </c>
      <c r="AK30" s="11">
        <v>24045.4</v>
      </c>
      <c r="AL30" s="11">
        <v>16977.3</v>
      </c>
      <c r="AM30" s="28">
        <v>641.29999999999995</v>
      </c>
      <c r="AN30" s="11">
        <f t="shared" si="31"/>
        <v>17618.599999999999</v>
      </c>
      <c r="AO30" s="11">
        <v>8457.9</v>
      </c>
      <c r="AP30" s="28">
        <v>314.10000000000002</v>
      </c>
      <c r="AQ30" s="11">
        <f t="shared" si="32"/>
        <v>8772</v>
      </c>
      <c r="AR30" s="11">
        <v>115.9</v>
      </c>
      <c r="AS30" s="28">
        <v>4.3</v>
      </c>
      <c r="AT30" s="11">
        <f t="shared" si="33"/>
        <v>120.2</v>
      </c>
      <c r="AU30" s="11">
        <v>12176.2</v>
      </c>
      <c r="AV30" s="11">
        <v>0</v>
      </c>
      <c r="AW30" s="11">
        <v>12176.2</v>
      </c>
      <c r="AX30" s="11"/>
      <c r="AY30" s="11">
        <v>0</v>
      </c>
      <c r="AZ30" s="11">
        <v>0</v>
      </c>
      <c r="BA30" s="11"/>
      <c r="BB30" s="11">
        <v>0</v>
      </c>
      <c r="BC30" s="11">
        <v>0</v>
      </c>
      <c r="BD30" s="11">
        <f t="shared" si="34"/>
        <v>105.2</v>
      </c>
      <c r="BE30" s="11">
        <f t="shared" si="35"/>
        <v>0</v>
      </c>
      <c r="BF30" s="11">
        <f t="shared" si="36"/>
        <v>105.2</v>
      </c>
      <c r="BG30" s="11">
        <v>105.2</v>
      </c>
      <c r="BH30" s="11">
        <v>0</v>
      </c>
      <c r="BI30" s="11">
        <v>105.2</v>
      </c>
      <c r="BJ30" s="11">
        <f t="shared" si="37"/>
        <v>2862.1</v>
      </c>
      <c r="BK30" s="11">
        <f t="shared" si="38"/>
        <v>107.9</v>
      </c>
      <c r="BL30" s="11">
        <f t="shared" si="39"/>
        <v>2970</v>
      </c>
      <c r="BM30" s="11">
        <v>2862.1</v>
      </c>
      <c r="BN30" s="28">
        <v>107.9</v>
      </c>
      <c r="BO30" s="11">
        <v>2862.1</v>
      </c>
      <c r="BP30" s="11">
        <f t="shared" si="40"/>
        <v>45674</v>
      </c>
      <c r="BQ30" s="11">
        <f t="shared" si="41"/>
        <v>0</v>
      </c>
      <c r="BR30" s="11">
        <f t="shared" si="42"/>
        <v>45674</v>
      </c>
      <c r="BS30" s="11">
        <v>27</v>
      </c>
      <c r="BT30" s="11">
        <v>0</v>
      </c>
      <c r="BU30" s="11">
        <v>27</v>
      </c>
      <c r="BV30" s="11">
        <v>40200</v>
      </c>
      <c r="BW30" s="11">
        <v>0</v>
      </c>
      <c r="BX30" s="11">
        <v>40200</v>
      </c>
      <c r="BY30" s="11"/>
      <c r="BZ30" s="11">
        <v>0</v>
      </c>
      <c r="CA30" s="11">
        <v>0</v>
      </c>
      <c r="CB30" s="11">
        <v>2700</v>
      </c>
      <c r="CC30" s="11">
        <v>0</v>
      </c>
      <c r="CD30" s="11">
        <v>2700</v>
      </c>
      <c r="CE30" s="11">
        <v>2200</v>
      </c>
      <c r="CF30" s="11">
        <v>0</v>
      </c>
      <c r="CG30" s="11">
        <v>2200</v>
      </c>
      <c r="CH30" s="11">
        <v>200</v>
      </c>
      <c r="CI30" s="11">
        <v>0</v>
      </c>
      <c r="CJ30" s="11">
        <v>200</v>
      </c>
      <c r="CK30" s="11">
        <v>347</v>
      </c>
      <c r="CL30" s="11">
        <v>0</v>
      </c>
      <c r="CM30" s="11">
        <v>347</v>
      </c>
      <c r="CN30" s="11">
        <f t="shared" si="87"/>
        <v>3061.8</v>
      </c>
      <c r="CO30" s="11">
        <f t="shared" si="43"/>
        <v>0</v>
      </c>
      <c r="CP30" s="11">
        <f t="shared" si="44"/>
        <v>3061.8</v>
      </c>
      <c r="CQ30" s="11">
        <v>3061.8</v>
      </c>
      <c r="CR30" s="11">
        <v>0</v>
      </c>
      <c r="CS30" s="11">
        <v>3061.8</v>
      </c>
      <c r="CT30" s="11">
        <f t="shared" si="45"/>
        <v>22.9</v>
      </c>
      <c r="CU30" s="11">
        <f t="shared" si="46"/>
        <v>0</v>
      </c>
      <c r="CV30" s="11">
        <f t="shared" si="47"/>
        <v>22.9</v>
      </c>
      <c r="CW30" s="11">
        <f t="shared" si="48"/>
        <v>1565.1</v>
      </c>
      <c r="CX30" s="11">
        <f t="shared" si="49"/>
        <v>-772.39999999999986</v>
      </c>
      <c r="CY30" s="11"/>
      <c r="CZ30" s="11">
        <v>1565.1</v>
      </c>
      <c r="DA30" s="28">
        <v>-1565.1</v>
      </c>
      <c r="DB30" s="11"/>
      <c r="DC30" s="11"/>
      <c r="DD30" s="28">
        <v>792.7</v>
      </c>
      <c r="DE30" s="11">
        <f t="shared" si="52"/>
        <v>792.7</v>
      </c>
      <c r="DF30" s="11"/>
      <c r="DG30" s="11">
        <v>0</v>
      </c>
      <c r="DH30" s="11">
        <v>0</v>
      </c>
      <c r="DI30" s="11">
        <v>22.9</v>
      </c>
      <c r="DJ30" s="11">
        <v>0</v>
      </c>
      <c r="DK30" s="11">
        <v>22.9</v>
      </c>
      <c r="DL30" s="11">
        <f t="shared" si="53"/>
        <v>33756.1</v>
      </c>
      <c r="DM30" s="11">
        <f t="shared" si="54"/>
        <v>0</v>
      </c>
      <c r="DN30" s="11">
        <f t="shared" si="55"/>
        <v>33756.1</v>
      </c>
      <c r="DO30" s="11">
        <v>33756.1</v>
      </c>
      <c r="DP30" s="11">
        <v>0</v>
      </c>
      <c r="DQ30" s="11">
        <v>33756.1</v>
      </c>
      <c r="DR30" s="11">
        <f t="shared" si="56"/>
        <v>1559.2</v>
      </c>
      <c r="DS30" s="11">
        <f t="shared" si="57"/>
        <v>57.9</v>
      </c>
      <c r="DT30" s="11">
        <f t="shared" si="58"/>
        <v>1617.1000000000001</v>
      </c>
      <c r="DU30" s="11">
        <f t="shared" si="59"/>
        <v>2.4</v>
      </c>
      <c r="DV30" s="11">
        <f t="shared" si="60"/>
        <v>0</v>
      </c>
      <c r="DW30" s="11">
        <f t="shared" si="61"/>
        <v>2.4</v>
      </c>
      <c r="DX30" s="11">
        <v>1559.2</v>
      </c>
      <c r="DY30" s="28">
        <v>57.9</v>
      </c>
      <c r="DZ30" s="11">
        <f t="shared" si="62"/>
        <v>1617.1000000000001</v>
      </c>
      <c r="EA30" s="11">
        <v>2.4</v>
      </c>
      <c r="EB30" s="11">
        <v>0</v>
      </c>
      <c r="EC30" s="11">
        <v>2.4</v>
      </c>
      <c r="ED30" s="11">
        <f t="shared" si="63"/>
        <v>108.1</v>
      </c>
      <c r="EE30" s="11">
        <f t="shared" si="64"/>
        <v>0</v>
      </c>
      <c r="EF30" s="11">
        <f t="shared" si="65"/>
        <v>108.1</v>
      </c>
      <c r="EG30" s="11">
        <v>108.1</v>
      </c>
      <c r="EH30" s="11">
        <v>0</v>
      </c>
      <c r="EI30" s="11">
        <v>108.1</v>
      </c>
      <c r="EJ30" s="11">
        <f t="shared" si="88"/>
        <v>62963.3</v>
      </c>
      <c r="EK30" s="11">
        <f t="shared" si="66"/>
        <v>0</v>
      </c>
      <c r="EL30" s="11">
        <f t="shared" si="67"/>
        <v>62963.3</v>
      </c>
      <c r="EM30" s="11">
        <v>62963.3</v>
      </c>
      <c r="EN30" s="11">
        <v>0</v>
      </c>
      <c r="EO30" s="11">
        <v>62963.3</v>
      </c>
      <c r="EP30" s="11">
        <f t="shared" si="68"/>
        <v>512</v>
      </c>
      <c r="EQ30" s="11">
        <f t="shared" si="69"/>
        <v>0</v>
      </c>
      <c r="ER30" s="11">
        <f t="shared" si="70"/>
        <v>512</v>
      </c>
      <c r="ES30" s="11">
        <f t="shared" si="71"/>
        <v>5116</v>
      </c>
      <c r="ET30" s="11">
        <f t="shared" si="72"/>
        <v>0</v>
      </c>
      <c r="EU30" s="11">
        <f t="shared" si="73"/>
        <v>5116</v>
      </c>
      <c r="EV30" s="11">
        <v>5116</v>
      </c>
      <c r="EW30" s="11">
        <v>0</v>
      </c>
      <c r="EX30" s="11">
        <v>5116</v>
      </c>
      <c r="EY30" s="11">
        <v>512</v>
      </c>
      <c r="EZ30" s="11">
        <v>0</v>
      </c>
      <c r="FA30" s="11">
        <v>512</v>
      </c>
      <c r="FB30" s="11">
        <f t="shared" si="86"/>
        <v>3242.1</v>
      </c>
      <c r="FC30" s="11">
        <f t="shared" si="74"/>
        <v>0</v>
      </c>
      <c r="FD30" s="11">
        <f t="shared" si="75"/>
        <v>3242.1</v>
      </c>
      <c r="FE30" s="11">
        <v>3242.1</v>
      </c>
      <c r="FF30" s="11">
        <v>0</v>
      </c>
      <c r="FG30" s="11">
        <v>3242.1</v>
      </c>
      <c r="FH30" s="11">
        <f t="shared" si="76"/>
        <v>1289010.6000000003</v>
      </c>
      <c r="FI30" s="11">
        <f t="shared" si="77"/>
        <v>23799.300000000003</v>
      </c>
      <c r="FJ30" s="11">
        <f t="shared" si="78"/>
        <v>1312809.9000000004</v>
      </c>
      <c r="FK30" s="11">
        <f t="shared" si="79"/>
        <v>1279085.0000000002</v>
      </c>
      <c r="FL30" s="11">
        <f t="shared" si="80"/>
        <v>24571.700000000004</v>
      </c>
      <c r="FM30" s="11">
        <f t="shared" si="81"/>
        <v>1303656.7000000002</v>
      </c>
      <c r="FN30" s="11">
        <f t="shared" si="82"/>
        <v>9925.6</v>
      </c>
      <c r="FO30" s="11">
        <f t="shared" si="83"/>
        <v>-772.39999999999986</v>
      </c>
      <c r="FP30" s="11">
        <f t="shared" si="84"/>
        <v>9153.2000000000007</v>
      </c>
      <c r="FQ30" s="20"/>
      <c r="FR30" s="20"/>
      <c r="FS30" s="20"/>
      <c r="FT30" s="20"/>
      <c r="FU30" s="20"/>
      <c r="FV30" s="20"/>
      <c r="FW30" s="20"/>
      <c r="FX30" s="20"/>
      <c r="FY30" s="20"/>
      <c r="FZ30" s="26"/>
      <c r="GA30" s="26"/>
      <c r="GB30" s="26"/>
      <c r="GC30" s="26"/>
      <c r="GD30" s="26"/>
      <c r="GE30" s="26"/>
      <c r="GF30" s="26"/>
      <c r="GG30" s="26"/>
      <c r="GH30" s="26"/>
    </row>
    <row r="31" spans="1:190" ht="12.75" customHeight="1" x14ac:dyDescent="0.2">
      <c r="A31" s="24" t="s">
        <v>1</v>
      </c>
      <c r="B31" s="51"/>
      <c r="C31" s="51"/>
      <c r="D31" s="51"/>
      <c r="E31" s="51"/>
      <c r="F31" s="51"/>
      <c r="G31" s="51"/>
      <c r="H31" s="11">
        <f t="shared" si="18"/>
        <v>8300.4</v>
      </c>
      <c r="I31" s="11">
        <f t="shared" si="19"/>
        <v>0</v>
      </c>
      <c r="J31" s="11">
        <f t="shared" si="20"/>
        <v>8300.4</v>
      </c>
      <c r="K31" s="11">
        <v>8300.4</v>
      </c>
      <c r="L31" s="11">
        <v>0</v>
      </c>
      <c r="M31" s="11">
        <v>8300.4</v>
      </c>
      <c r="N31" s="11">
        <f t="shared" si="21"/>
        <v>1204678.2999999998</v>
      </c>
      <c r="O31" s="11">
        <f t="shared" si="22"/>
        <v>31614.799999999999</v>
      </c>
      <c r="P31" s="11">
        <f t="shared" si="23"/>
        <v>1236285.0999999999</v>
      </c>
      <c r="Q31" s="11">
        <v>1127753.3999999999</v>
      </c>
      <c r="R31" s="28">
        <v>31537.8</v>
      </c>
      <c r="S31" s="11">
        <f t="shared" si="24"/>
        <v>1159291.2</v>
      </c>
      <c r="T31" s="11">
        <v>39069</v>
      </c>
      <c r="U31" s="11">
        <v>0</v>
      </c>
      <c r="V31" s="11">
        <v>39069</v>
      </c>
      <c r="W31" s="11">
        <v>29646</v>
      </c>
      <c r="X31" s="28">
        <v>69</v>
      </c>
      <c r="Y31" s="11">
        <f t="shared" si="25"/>
        <v>29715</v>
      </c>
      <c r="Z31" s="11">
        <v>8209.9</v>
      </c>
      <c r="AA31" s="28">
        <v>8</v>
      </c>
      <c r="AB31" s="11">
        <v>8209.9</v>
      </c>
      <c r="AC31" s="11">
        <f t="shared" si="26"/>
        <v>80436.399999999994</v>
      </c>
      <c r="AD31" s="11">
        <f t="shared" si="27"/>
        <v>998.59999999999991</v>
      </c>
      <c r="AE31" s="11">
        <f t="shared" si="28"/>
        <v>81435</v>
      </c>
      <c r="AF31" s="11"/>
      <c r="AG31" s="11">
        <f t="shared" si="29"/>
        <v>0</v>
      </c>
      <c r="AH31" s="11">
        <f t="shared" si="30"/>
        <v>0</v>
      </c>
      <c r="AI31" s="11">
        <v>38819.800000000003</v>
      </c>
      <c r="AJ31" s="11">
        <v>0</v>
      </c>
      <c r="AK31" s="11">
        <v>38819.800000000003</v>
      </c>
      <c r="AL31" s="11">
        <v>14712.2</v>
      </c>
      <c r="AM31" s="28">
        <v>554.6</v>
      </c>
      <c r="AN31" s="11">
        <f t="shared" si="31"/>
        <v>15266.800000000001</v>
      </c>
      <c r="AO31" s="11">
        <v>11841.1</v>
      </c>
      <c r="AP31" s="28">
        <v>439.7</v>
      </c>
      <c r="AQ31" s="11">
        <f t="shared" si="32"/>
        <v>12280.800000000001</v>
      </c>
      <c r="AR31" s="11">
        <v>116.2</v>
      </c>
      <c r="AS31" s="28">
        <v>4.3</v>
      </c>
      <c r="AT31" s="11">
        <f t="shared" si="33"/>
        <v>120.5</v>
      </c>
      <c r="AU31" s="11">
        <v>14947.1</v>
      </c>
      <c r="AV31" s="11">
        <v>0</v>
      </c>
      <c r="AW31" s="11">
        <v>14947.1</v>
      </c>
      <c r="AX31" s="11"/>
      <c r="AY31" s="11">
        <v>0</v>
      </c>
      <c r="AZ31" s="11">
        <v>0</v>
      </c>
      <c r="BA31" s="11"/>
      <c r="BB31" s="11">
        <v>0</v>
      </c>
      <c r="BC31" s="11">
        <v>0</v>
      </c>
      <c r="BD31" s="11">
        <f t="shared" si="34"/>
        <v>180.6</v>
      </c>
      <c r="BE31" s="11">
        <f t="shared" si="35"/>
        <v>0</v>
      </c>
      <c r="BF31" s="11">
        <f t="shared" si="36"/>
        <v>180.6</v>
      </c>
      <c r="BG31" s="11">
        <v>180.6</v>
      </c>
      <c r="BH31" s="11">
        <v>0</v>
      </c>
      <c r="BI31" s="11">
        <v>180.6</v>
      </c>
      <c r="BJ31" s="11">
        <f t="shared" si="37"/>
        <v>3179.8</v>
      </c>
      <c r="BK31" s="11">
        <f t="shared" si="38"/>
        <v>119.8</v>
      </c>
      <c r="BL31" s="11">
        <f t="shared" si="39"/>
        <v>3299.6000000000004</v>
      </c>
      <c r="BM31" s="11">
        <v>3179.8</v>
      </c>
      <c r="BN31" s="28">
        <v>119.8</v>
      </c>
      <c r="BO31" s="11">
        <v>3179.8</v>
      </c>
      <c r="BP31" s="11">
        <f t="shared" si="40"/>
        <v>46065</v>
      </c>
      <c r="BQ31" s="11">
        <f t="shared" si="41"/>
        <v>0</v>
      </c>
      <c r="BR31" s="11">
        <f t="shared" si="42"/>
        <v>46065</v>
      </c>
      <c r="BS31" s="11">
        <v>271</v>
      </c>
      <c r="BT31" s="11">
        <v>0</v>
      </c>
      <c r="BU31" s="11">
        <v>271</v>
      </c>
      <c r="BV31" s="11">
        <v>38600</v>
      </c>
      <c r="BW31" s="11">
        <v>0</v>
      </c>
      <c r="BX31" s="11">
        <v>38600</v>
      </c>
      <c r="BY31" s="11"/>
      <c r="BZ31" s="11">
        <v>0</v>
      </c>
      <c r="CA31" s="11">
        <v>0</v>
      </c>
      <c r="CB31" s="11">
        <v>2700</v>
      </c>
      <c r="CC31" s="11">
        <v>0</v>
      </c>
      <c r="CD31" s="11">
        <v>2700</v>
      </c>
      <c r="CE31" s="11">
        <v>3200</v>
      </c>
      <c r="CF31" s="11">
        <v>0</v>
      </c>
      <c r="CG31" s="11">
        <v>3200</v>
      </c>
      <c r="CH31" s="11">
        <v>810</v>
      </c>
      <c r="CI31" s="11">
        <v>0</v>
      </c>
      <c r="CJ31" s="11">
        <v>810</v>
      </c>
      <c r="CK31" s="11">
        <v>484</v>
      </c>
      <c r="CL31" s="11">
        <v>0</v>
      </c>
      <c r="CM31" s="11">
        <v>484</v>
      </c>
      <c r="CN31" s="11">
        <f t="shared" si="87"/>
        <v>468</v>
      </c>
      <c r="CO31" s="11">
        <f t="shared" si="43"/>
        <v>0</v>
      </c>
      <c r="CP31" s="11">
        <f t="shared" si="44"/>
        <v>468</v>
      </c>
      <c r="CQ31" s="11">
        <v>468</v>
      </c>
      <c r="CR31" s="11">
        <v>0</v>
      </c>
      <c r="CS31" s="11">
        <v>468</v>
      </c>
      <c r="CT31" s="11">
        <f t="shared" si="45"/>
        <v>28.5</v>
      </c>
      <c r="CU31" s="11">
        <f t="shared" si="46"/>
        <v>0</v>
      </c>
      <c r="CV31" s="11">
        <f t="shared" si="47"/>
        <v>28.5</v>
      </c>
      <c r="CW31" s="11">
        <f t="shared" si="48"/>
        <v>11738.3</v>
      </c>
      <c r="CX31" s="11">
        <f t="shared" si="49"/>
        <v>945.2</v>
      </c>
      <c r="CY31" s="11">
        <f t="shared" si="50"/>
        <v>12683.5</v>
      </c>
      <c r="CZ31" s="11">
        <v>11738.3</v>
      </c>
      <c r="DA31" s="28">
        <v>152.5</v>
      </c>
      <c r="DB31" s="11">
        <f t="shared" si="51"/>
        <v>11890.8</v>
      </c>
      <c r="DC31" s="11"/>
      <c r="DD31" s="28">
        <v>792.7</v>
      </c>
      <c r="DE31" s="11">
        <f t="shared" si="52"/>
        <v>792.7</v>
      </c>
      <c r="DF31" s="11"/>
      <c r="DG31" s="11">
        <v>0</v>
      </c>
      <c r="DH31" s="11">
        <v>0</v>
      </c>
      <c r="DI31" s="11">
        <v>28.5</v>
      </c>
      <c r="DJ31" s="11">
        <v>0</v>
      </c>
      <c r="DK31" s="11">
        <v>28.5</v>
      </c>
      <c r="DL31" s="11">
        <f t="shared" si="53"/>
        <v>855</v>
      </c>
      <c r="DM31" s="11">
        <f t="shared" si="54"/>
        <v>0</v>
      </c>
      <c r="DN31" s="11">
        <f t="shared" si="55"/>
        <v>855</v>
      </c>
      <c r="DO31" s="11">
        <v>855</v>
      </c>
      <c r="DP31" s="11">
        <v>0</v>
      </c>
      <c r="DQ31" s="11">
        <v>855</v>
      </c>
      <c r="DR31" s="11">
        <f t="shared" si="56"/>
        <v>1559.2</v>
      </c>
      <c r="DS31" s="11">
        <f t="shared" si="57"/>
        <v>57.9</v>
      </c>
      <c r="DT31" s="11">
        <f t="shared" si="58"/>
        <v>1617.1000000000001</v>
      </c>
      <c r="DU31" s="11">
        <f t="shared" si="59"/>
        <v>2.4</v>
      </c>
      <c r="DV31" s="11">
        <f t="shared" si="60"/>
        <v>0</v>
      </c>
      <c r="DW31" s="11">
        <f t="shared" si="61"/>
        <v>2.4</v>
      </c>
      <c r="DX31" s="11">
        <v>1559.2</v>
      </c>
      <c r="DY31" s="28">
        <v>57.9</v>
      </c>
      <c r="DZ31" s="11">
        <f t="shared" si="62"/>
        <v>1617.1000000000001</v>
      </c>
      <c r="EA31" s="11">
        <v>2.4</v>
      </c>
      <c r="EB31" s="11">
        <v>0</v>
      </c>
      <c r="EC31" s="11">
        <v>2.4</v>
      </c>
      <c r="ED31" s="11">
        <f t="shared" si="63"/>
        <v>108.1</v>
      </c>
      <c r="EE31" s="11">
        <f t="shared" si="64"/>
        <v>0</v>
      </c>
      <c r="EF31" s="11">
        <f t="shared" si="65"/>
        <v>108.1</v>
      </c>
      <c r="EG31" s="11">
        <v>108.1</v>
      </c>
      <c r="EH31" s="11">
        <v>0</v>
      </c>
      <c r="EI31" s="11">
        <v>108.1</v>
      </c>
      <c r="EJ31" s="11">
        <f t="shared" si="88"/>
        <v>78749.8</v>
      </c>
      <c r="EK31" s="11">
        <f t="shared" si="66"/>
        <v>0</v>
      </c>
      <c r="EL31" s="11">
        <f t="shared" si="67"/>
        <v>78749.8</v>
      </c>
      <c r="EM31" s="11">
        <v>78749.8</v>
      </c>
      <c r="EN31" s="11">
        <v>0</v>
      </c>
      <c r="EO31" s="11">
        <v>78749.8</v>
      </c>
      <c r="EP31" s="11">
        <f t="shared" si="68"/>
        <v>564</v>
      </c>
      <c r="EQ31" s="11">
        <f t="shared" si="69"/>
        <v>0</v>
      </c>
      <c r="ER31" s="11">
        <f t="shared" si="70"/>
        <v>564</v>
      </c>
      <c r="ES31" s="11">
        <f t="shared" si="71"/>
        <v>5565</v>
      </c>
      <c r="ET31" s="11">
        <f t="shared" si="72"/>
        <v>0</v>
      </c>
      <c r="EU31" s="11">
        <f t="shared" si="73"/>
        <v>5565</v>
      </c>
      <c r="EV31" s="11">
        <v>5565</v>
      </c>
      <c r="EW31" s="11">
        <v>0</v>
      </c>
      <c r="EX31" s="11">
        <v>5565</v>
      </c>
      <c r="EY31" s="11">
        <v>564</v>
      </c>
      <c r="EZ31" s="11">
        <v>0</v>
      </c>
      <c r="FA31" s="11">
        <v>564</v>
      </c>
      <c r="FB31" s="11">
        <f t="shared" si="86"/>
        <v>4219.8</v>
      </c>
      <c r="FC31" s="11">
        <f t="shared" si="74"/>
        <v>0</v>
      </c>
      <c r="FD31" s="11">
        <f t="shared" si="75"/>
        <v>4219.8</v>
      </c>
      <c r="FE31" s="11">
        <v>4219.8</v>
      </c>
      <c r="FF31" s="11">
        <v>0</v>
      </c>
      <c r="FG31" s="11">
        <v>4219.8</v>
      </c>
      <c r="FH31" s="11">
        <f t="shared" si="76"/>
        <v>1446698.5999999999</v>
      </c>
      <c r="FI31" s="11">
        <f t="shared" si="77"/>
        <v>33736.299999999996</v>
      </c>
      <c r="FJ31" s="11">
        <f t="shared" si="78"/>
        <v>1480434.9</v>
      </c>
      <c r="FK31" s="11">
        <f t="shared" si="79"/>
        <v>1425173.0999999999</v>
      </c>
      <c r="FL31" s="11">
        <f t="shared" si="80"/>
        <v>32791.1</v>
      </c>
      <c r="FM31" s="11">
        <f t="shared" si="81"/>
        <v>1457964.2</v>
      </c>
      <c r="FN31" s="11">
        <f t="shared" si="82"/>
        <v>21525.499999999996</v>
      </c>
      <c r="FO31" s="11">
        <f t="shared" si="83"/>
        <v>945.2</v>
      </c>
      <c r="FP31" s="11">
        <f t="shared" si="84"/>
        <v>22470.699999999997</v>
      </c>
      <c r="FQ31" s="20"/>
      <c r="FR31" s="20"/>
      <c r="FS31" s="20"/>
      <c r="FT31" s="20"/>
      <c r="FU31" s="20"/>
      <c r="FV31" s="20"/>
      <c r="FW31" s="20"/>
      <c r="FX31" s="20"/>
      <c r="FY31" s="20"/>
      <c r="FZ31" s="26"/>
      <c r="GA31" s="26"/>
      <c r="GB31" s="26"/>
      <c r="GC31" s="26"/>
      <c r="GD31" s="26"/>
      <c r="GE31" s="26"/>
      <c r="GF31" s="26"/>
      <c r="GG31" s="26"/>
      <c r="GH31" s="26"/>
    </row>
    <row r="32" spans="1:190" ht="12.75" customHeight="1" x14ac:dyDescent="0.2">
      <c r="A32" s="7" t="s">
        <v>0</v>
      </c>
      <c r="B32" s="7"/>
      <c r="C32" s="6"/>
      <c r="D32" s="6"/>
      <c r="E32" s="6"/>
      <c r="F32" s="6"/>
      <c r="G32" s="6"/>
      <c r="H32" s="12">
        <f>SUM(H10:H31)</f>
        <v>61344.1</v>
      </c>
      <c r="I32" s="12">
        <f t="shared" ref="I32:BT32" si="89">SUM(I10:I31)</f>
        <v>0</v>
      </c>
      <c r="J32" s="12">
        <f t="shared" si="89"/>
        <v>61344.1</v>
      </c>
      <c r="K32" s="12">
        <f t="shared" si="89"/>
        <v>61344.1</v>
      </c>
      <c r="L32" s="12">
        <f t="shared" si="89"/>
        <v>0</v>
      </c>
      <c r="M32" s="12">
        <f t="shared" si="89"/>
        <v>61344.1</v>
      </c>
      <c r="N32" s="12">
        <f t="shared" si="89"/>
        <v>43231976</v>
      </c>
      <c r="O32" s="12">
        <f t="shared" si="89"/>
        <v>1095763.4000000001</v>
      </c>
      <c r="P32" s="12">
        <f t="shared" si="89"/>
        <v>44327472.400000006</v>
      </c>
      <c r="Q32" s="12">
        <f t="shared" si="89"/>
        <v>40277792.000000007</v>
      </c>
      <c r="R32" s="12">
        <f t="shared" si="89"/>
        <v>1092799.4000000001</v>
      </c>
      <c r="S32" s="12">
        <f t="shared" si="89"/>
        <v>41370591.400000013</v>
      </c>
      <c r="T32" s="12">
        <f t="shared" si="89"/>
        <v>1400101</v>
      </c>
      <c r="U32" s="12">
        <f t="shared" si="89"/>
        <v>0</v>
      </c>
      <c r="V32" s="12">
        <f t="shared" si="89"/>
        <v>1400101</v>
      </c>
      <c r="W32" s="12">
        <f t="shared" si="89"/>
        <v>1190802</v>
      </c>
      <c r="X32" s="12">
        <f t="shared" si="89"/>
        <v>2697</v>
      </c>
      <c r="Y32" s="12">
        <f t="shared" si="89"/>
        <v>1193499</v>
      </c>
      <c r="Z32" s="12">
        <f t="shared" si="89"/>
        <v>363281</v>
      </c>
      <c r="AA32" s="12">
        <f t="shared" si="89"/>
        <v>267</v>
      </c>
      <c r="AB32" s="12">
        <f t="shared" si="89"/>
        <v>363281</v>
      </c>
      <c r="AC32" s="12">
        <f t="shared" si="89"/>
        <v>2379489</v>
      </c>
      <c r="AD32" s="12">
        <f t="shared" si="89"/>
        <v>26570.999999999996</v>
      </c>
      <c r="AE32" s="12">
        <f t="shared" si="89"/>
        <v>2406060</v>
      </c>
      <c r="AF32" s="12">
        <f t="shared" si="89"/>
        <v>6027.5</v>
      </c>
      <c r="AG32" s="12">
        <f t="shared" si="89"/>
        <v>0</v>
      </c>
      <c r="AH32" s="12">
        <f t="shared" si="89"/>
        <v>6027.5</v>
      </c>
      <c r="AI32" s="12">
        <f t="shared" si="89"/>
        <v>1123272.7</v>
      </c>
      <c r="AJ32" s="12">
        <f t="shared" si="89"/>
        <v>0</v>
      </c>
      <c r="AK32" s="12">
        <f t="shared" si="89"/>
        <v>1123272.7</v>
      </c>
      <c r="AL32" s="12">
        <f t="shared" si="89"/>
        <v>499549.19999999995</v>
      </c>
      <c r="AM32" s="12">
        <f t="shared" si="89"/>
        <v>18819.799999999996</v>
      </c>
      <c r="AN32" s="12">
        <f t="shared" si="89"/>
        <v>518369</v>
      </c>
      <c r="AO32" s="12">
        <f t="shared" si="89"/>
        <v>202156.59999999998</v>
      </c>
      <c r="AP32" s="12">
        <f t="shared" si="89"/>
        <v>7536.4000000000005</v>
      </c>
      <c r="AQ32" s="12">
        <f t="shared" si="89"/>
        <v>209693.00000000003</v>
      </c>
      <c r="AR32" s="12">
        <f t="shared" si="89"/>
        <v>5728.3</v>
      </c>
      <c r="AS32" s="12">
        <f t="shared" si="89"/>
        <v>214.8</v>
      </c>
      <c r="AT32" s="12">
        <f t="shared" si="89"/>
        <v>5943.0999999999995</v>
      </c>
      <c r="AU32" s="12">
        <f t="shared" si="89"/>
        <v>534718</v>
      </c>
      <c r="AV32" s="12">
        <f t="shared" si="89"/>
        <v>0</v>
      </c>
      <c r="AW32" s="12">
        <f t="shared" si="89"/>
        <v>534718</v>
      </c>
      <c r="AX32" s="12">
        <f t="shared" si="89"/>
        <v>14064.2</v>
      </c>
      <c r="AY32" s="12">
        <f t="shared" si="89"/>
        <v>0</v>
      </c>
      <c r="AZ32" s="12">
        <f t="shared" si="89"/>
        <v>14064.2</v>
      </c>
      <c r="BA32" s="12">
        <f t="shared" si="89"/>
        <v>6027.5</v>
      </c>
      <c r="BB32" s="12">
        <f t="shared" si="89"/>
        <v>0</v>
      </c>
      <c r="BC32" s="12">
        <f t="shared" si="89"/>
        <v>6027.5</v>
      </c>
      <c r="BD32" s="12">
        <f t="shared" si="89"/>
        <v>7807.7000000000007</v>
      </c>
      <c r="BE32" s="12">
        <f t="shared" si="89"/>
        <v>0</v>
      </c>
      <c r="BF32" s="12">
        <f t="shared" si="89"/>
        <v>7807.7000000000007</v>
      </c>
      <c r="BG32" s="12">
        <f t="shared" si="89"/>
        <v>7807.7000000000007</v>
      </c>
      <c r="BH32" s="12">
        <f t="shared" si="89"/>
        <v>0</v>
      </c>
      <c r="BI32" s="12">
        <f t="shared" si="89"/>
        <v>7807.7000000000007</v>
      </c>
      <c r="BJ32" s="12">
        <f t="shared" si="89"/>
        <v>61579.000000000007</v>
      </c>
      <c r="BK32" s="12">
        <f t="shared" si="89"/>
        <v>2332.9000000000005</v>
      </c>
      <c r="BL32" s="12">
        <f t="shared" si="89"/>
        <v>63911.899999999994</v>
      </c>
      <c r="BM32" s="12">
        <f t="shared" si="89"/>
        <v>61579.000000000007</v>
      </c>
      <c r="BN32" s="12">
        <f t="shared" si="89"/>
        <v>2332.9000000000005</v>
      </c>
      <c r="BO32" s="12">
        <f t="shared" si="89"/>
        <v>61579.000000000007</v>
      </c>
      <c r="BP32" s="12">
        <f t="shared" si="89"/>
        <v>749764</v>
      </c>
      <c r="BQ32" s="12">
        <f t="shared" si="89"/>
        <v>0</v>
      </c>
      <c r="BR32" s="12">
        <f t="shared" si="89"/>
        <v>749764</v>
      </c>
      <c r="BS32" s="12">
        <f t="shared" si="89"/>
        <v>30575</v>
      </c>
      <c r="BT32" s="12">
        <f t="shared" si="89"/>
        <v>0</v>
      </c>
      <c r="BU32" s="12">
        <f t="shared" ref="BU32:EI32" si="90">SUM(BU10:BU31)</f>
        <v>30575</v>
      </c>
      <c r="BV32" s="12">
        <f t="shared" si="90"/>
        <v>556702</v>
      </c>
      <c r="BW32" s="12">
        <f t="shared" si="90"/>
        <v>0</v>
      </c>
      <c r="BX32" s="12">
        <f t="shared" si="90"/>
        <v>556702</v>
      </c>
      <c r="BY32" s="12">
        <f t="shared" si="90"/>
        <v>10300</v>
      </c>
      <c r="BZ32" s="12">
        <f t="shared" si="90"/>
        <v>0</v>
      </c>
      <c r="CA32" s="12">
        <f t="shared" si="90"/>
        <v>10300</v>
      </c>
      <c r="CB32" s="12">
        <f t="shared" si="90"/>
        <v>37000</v>
      </c>
      <c r="CC32" s="12">
        <f t="shared" si="90"/>
        <v>0</v>
      </c>
      <c r="CD32" s="12">
        <f t="shared" si="90"/>
        <v>37000</v>
      </c>
      <c r="CE32" s="12">
        <f t="shared" si="90"/>
        <v>96000</v>
      </c>
      <c r="CF32" s="12">
        <f t="shared" si="90"/>
        <v>0</v>
      </c>
      <c r="CG32" s="12">
        <f t="shared" si="90"/>
        <v>96000</v>
      </c>
      <c r="CH32" s="12">
        <f t="shared" si="90"/>
        <v>7587</v>
      </c>
      <c r="CI32" s="12">
        <f t="shared" si="90"/>
        <v>0</v>
      </c>
      <c r="CJ32" s="12">
        <f t="shared" si="90"/>
        <v>7587</v>
      </c>
      <c r="CK32" s="12">
        <f t="shared" si="90"/>
        <v>11600</v>
      </c>
      <c r="CL32" s="12">
        <f t="shared" si="90"/>
        <v>0</v>
      </c>
      <c r="CM32" s="12">
        <f t="shared" si="90"/>
        <v>11600</v>
      </c>
      <c r="CN32" s="12">
        <f t="shared" si="90"/>
        <v>26193.000000000004</v>
      </c>
      <c r="CO32" s="12">
        <f t="shared" si="90"/>
        <v>0</v>
      </c>
      <c r="CP32" s="12">
        <f t="shared" si="90"/>
        <v>26193.000000000004</v>
      </c>
      <c r="CQ32" s="12">
        <f t="shared" si="90"/>
        <v>26193.000000000004</v>
      </c>
      <c r="CR32" s="12">
        <f t="shared" si="90"/>
        <v>0</v>
      </c>
      <c r="CS32" s="12">
        <f t="shared" si="90"/>
        <v>26193.000000000004</v>
      </c>
      <c r="CT32" s="12">
        <f t="shared" si="90"/>
        <v>4128.9000000000005</v>
      </c>
      <c r="CU32" s="12">
        <f t="shared" si="90"/>
        <v>0</v>
      </c>
      <c r="CV32" s="12">
        <f t="shared" si="90"/>
        <v>4128.9000000000005</v>
      </c>
      <c r="CW32" s="12">
        <f t="shared" si="90"/>
        <v>172413.69999999998</v>
      </c>
      <c r="CX32" s="12">
        <f t="shared" si="90"/>
        <v>1162.9999999999986</v>
      </c>
      <c r="CY32" s="12">
        <f t="shared" si="90"/>
        <v>172784.00000000003</v>
      </c>
      <c r="CZ32" s="12">
        <f t="shared" si="90"/>
        <v>172413.69999999998</v>
      </c>
      <c r="DA32" s="12">
        <f t="shared" si="90"/>
        <v>-32938.6</v>
      </c>
      <c r="DB32" s="12">
        <f t="shared" si="90"/>
        <v>139475.1</v>
      </c>
      <c r="DC32" s="12">
        <f t="shared" si="90"/>
        <v>0</v>
      </c>
      <c r="DD32" s="12">
        <f t="shared" si="90"/>
        <v>34101.599999999999</v>
      </c>
      <c r="DE32" s="12">
        <f t="shared" si="90"/>
        <v>34101.599999999999</v>
      </c>
      <c r="DF32" s="12">
        <f t="shared" si="90"/>
        <v>3626.9</v>
      </c>
      <c r="DG32" s="12">
        <f t="shared" si="90"/>
        <v>0</v>
      </c>
      <c r="DH32" s="12">
        <f t="shared" si="90"/>
        <v>3626.9</v>
      </c>
      <c r="DI32" s="12">
        <f t="shared" si="90"/>
        <v>502</v>
      </c>
      <c r="DJ32" s="12">
        <f t="shared" si="90"/>
        <v>0</v>
      </c>
      <c r="DK32" s="12">
        <f t="shared" si="90"/>
        <v>502</v>
      </c>
      <c r="DL32" s="12">
        <f t="shared" si="90"/>
        <v>835822.20000000007</v>
      </c>
      <c r="DM32" s="12">
        <f t="shared" si="90"/>
        <v>0</v>
      </c>
      <c r="DN32" s="12">
        <f t="shared" si="90"/>
        <v>835822.20000000007</v>
      </c>
      <c r="DO32" s="12">
        <f t="shared" si="90"/>
        <v>835822.20000000007</v>
      </c>
      <c r="DP32" s="12">
        <f t="shared" si="90"/>
        <v>0</v>
      </c>
      <c r="DQ32" s="12">
        <f t="shared" si="90"/>
        <v>835822.20000000007</v>
      </c>
      <c r="DR32" s="12">
        <f t="shared" si="90"/>
        <v>51180.5</v>
      </c>
      <c r="DS32" s="12">
        <f t="shared" si="90"/>
        <v>1947.6000000000008</v>
      </c>
      <c r="DT32" s="12">
        <f t="shared" si="90"/>
        <v>53128.099999999984</v>
      </c>
      <c r="DU32" s="12">
        <f t="shared" si="90"/>
        <v>132.80000000000004</v>
      </c>
      <c r="DV32" s="12">
        <f t="shared" si="90"/>
        <v>0</v>
      </c>
      <c r="DW32" s="12">
        <f t="shared" si="90"/>
        <v>132.80000000000004</v>
      </c>
      <c r="DX32" s="12">
        <f t="shared" si="90"/>
        <v>51180.5</v>
      </c>
      <c r="DY32" s="12">
        <f t="shared" si="90"/>
        <v>1947.6000000000008</v>
      </c>
      <c r="DZ32" s="12">
        <f t="shared" si="90"/>
        <v>53128.099999999984</v>
      </c>
      <c r="EA32" s="12">
        <f t="shared" si="90"/>
        <v>132.80000000000004</v>
      </c>
      <c r="EB32" s="12">
        <f t="shared" si="90"/>
        <v>0</v>
      </c>
      <c r="EC32" s="12">
        <f t="shared" si="90"/>
        <v>132.80000000000004</v>
      </c>
      <c r="ED32" s="12">
        <f t="shared" si="90"/>
        <v>3005.3999999999992</v>
      </c>
      <c r="EE32" s="12">
        <f t="shared" si="90"/>
        <v>0</v>
      </c>
      <c r="EF32" s="12">
        <f t="shared" si="90"/>
        <v>3005.3999999999992</v>
      </c>
      <c r="EG32" s="12">
        <f t="shared" si="90"/>
        <v>3005.3999999999992</v>
      </c>
      <c r="EH32" s="12">
        <f t="shared" si="90"/>
        <v>0</v>
      </c>
      <c r="EI32" s="12">
        <f t="shared" si="90"/>
        <v>3005.3999999999992</v>
      </c>
      <c r="EJ32" s="12">
        <f t="shared" ref="EJ32:FP32" si="91">SUM(EJ10:EJ31)</f>
        <v>670717.30000000005</v>
      </c>
      <c r="EK32" s="12">
        <f t="shared" si="91"/>
        <v>0</v>
      </c>
      <c r="EL32" s="12">
        <f t="shared" si="91"/>
        <v>670717.30000000005</v>
      </c>
      <c r="EM32" s="12">
        <f t="shared" si="91"/>
        <v>670717.30000000005</v>
      </c>
      <c r="EN32" s="12">
        <f t="shared" si="91"/>
        <v>0</v>
      </c>
      <c r="EO32" s="12">
        <f t="shared" si="91"/>
        <v>670717.30000000005</v>
      </c>
      <c r="EP32" s="12">
        <f t="shared" si="91"/>
        <v>17894</v>
      </c>
      <c r="EQ32" s="12">
        <f t="shared" si="91"/>
        <v>0</v>
      </c>
      <c r="ER32" s="12">
        <f t="shared" si="91"/>
        <v>17894</v>
      </c>
      <c r="ES32" s="12">
        <f t="shared" si="91"/>
        <v>180573</v>
      </c>
      <c r="ET32" s="12">
        <f t="shared" si="91"/>
        <v>0</v>
      </c>
      <c r="EU32" s="12">
        <f t="shared" si="91"/>
        <v>180573</v>
      </c>
      <c r="EV32" s="12">
        <f t="shared" si="91"/>
        <v>180573</v>
      </c>
      <c r="EW32" s="12">
        <f t="shared" si="91"/>
        <v>0</v>
      </c>
      <c r="EX32" s="12">
        <f t="shared" si="91"/>
        <v>180573</v>
      </c>
      <c r="EY32" s="12">
        <f t="shared" si="91"/>
        <v>17894</v>
      </c>
      <c r="EZ32" s="12">
        <f t="shared" si="91"/>
        <v>0</v>
      </c>
      <c r="FA32" s="12">
        <f t="shared" si="91"/>
        <v>17894</v>
      </c>
      <c r="FB32" s="12">
        <f t="shared" si="91"/>
        <v>47916.700000000004</v>
      </c>
      <c r="FC32" s="12">
        <f t="shared" si="91"/>
        <v>0</v>
      </c>
      <c r="FD32" s="12">
        <f t="shared" si="91"/>
        <v>47916.700000000004</v>
      </c>
      <c r="FE32" s="12">
        <f t="shared" si="91"/>
        <v>47916.700000000004</v>
      </c>
      <c r="FF32" s="12">
        <f t="shared" si="91"/>
        <v>0</v>
      </c>
      <c r="FG32" s="12">
        <f t="shared" si="91"/>
        <v>47916.700000000004</v>
      </c>
      <c r="FH32" s="12">
        <f t="shared" si="91"/>
        <v>48507964.800000004</v>
      </c>
      <c r="FI32" s="12">
        <f t="shared" si="91"/>
        <v>1127777.9000000001</v>
      </c>
      <c r="FJ32" s="12">
        <f t="shared" si="91"/>
        <v>49635742.699999996</v>
      </c>
      <c r="FK32" s="12">
        <f t="shared" si="91"/>
        <v>48100901.100000001</v>
      </c>
      <c r="FL32" s="12">
        <f t="shared" si="91"/>
        <v>1126614.9000000001</v>
      </c>
      <c r="FM32" s="12">
        <f t="shared" si="91"/>
        <v>49227516.000000007</v>
      </c>
      <c r="FN32" s="12">
        <f t="shared" si="91"/>
        <v>407063.7</v>
      </c>
      <c r="FO32" s="12">
        <f t="shared" si="91"/>
        <v>1162.9999999999986</v>
      </c>
      <c r="FP32" s="12">
        <f t="shared" si="91"/>
        <v>408226.69999999995</v>
      </c>
      <c r="FQ32" s="20"/>
      <c r="FR32" s="20"/>
      <c r="FS32" s="20"/>
      <c r="FT32" s="20"/>
      <c r="FU32" s="20"/>
      <c r="FV32" s="20"/>
      <c r="FW32" s="20"/>
      <c r="FX32" s="20"/>
      <c r="FY32" s="20"/>
      <c r="FZ32" s="25"/>
      <c r="GA32" s="25"/>
      <c r="GB32" s="25"/>
      <c r="GC32" s="25"/>
      <c r="GD32" s="25"/>
      <c r="GE32" s="25"/>
      <c r="GF32" s="25"/>
      <c r="GG32" s="25"/>
      <c r="GH32" s="25"/>
    </row>
    <row r="33" spans="1:197" s="35" customFormat="1" ht="108.6" customHeight="1" x14ac:dyDescent="0.25">
      <c r="A33" s="29" t="s">
        <v>147</v>
      </c>
      <c r="B33" s="30"/>
      <c r="C33" s="31"/>
      <c r="D33" s="31"/>
      <c r="E33" s="31"/>
      <c r="F33" s="31"/>
      <c r="G33" s="31"/>
      <c r="H33" s="31"/>
      <c r="I33" s="31"/>
      <c r="J33" s="31"/>
      <c r="K33" s="32"/>
      <c r="L33" s="32"/>
      <c r="M33" s="32"/>
      <c r="N33" s="32"/>
      <c r="O33" s="32"/>
      <c r="P33" s="32"/>
      <c r="Q33" s="44" t="s">
        <v>151</v>
      </c>
      <c r="R33" s="45"/>
      <c r="S33" s="46"/>
      <c r="T33" s="32"/>
      <c r="U33" s="32"/>
      <c r="V33" s="32"/>
      <c r="W33" s="44" t="s">
        <v>152</v>
      </c>
      <c r="X33" s="45"/>
      <c r="Y33" s="45"/>
      <c r="Z33" s="45"/>
      <c r="AA33" s="45"/>
      <c r="AB33" s="46"/>
      <c r="AC33" s="32"/>
      <c r="AD33" s="32"/>
      <c r="AE33" s="32"/>
      <c r="AF33" s="32"/>
      <c r="AG33" s="32"/>
      <c r="AH33" s="32"/>
      <c r="AI33" s="32"/>
      <c r="AJ33" s="32"/>
      <c r="AK33" s="32"/>
      <c r="AL33" s="41" t="s">
        <v>152</v>
      </c>
      <c r="AM33" s="42"/>
      <c r="AN33" s="43"/>
      <c r="AO33" s="44" t="s">
        <v>152</v>
      </c>
      <c r="AP33" s="45"/>
      <c r="AQ33" s="46"/>
      <c r="AR33" s="44" t="s">
        <v>152</v>
      </c>
      <c r="AS33" s="45"/>
      <c r="AT33" s="46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44" t="s">
        <v>152</v>
      </c>
      <c r="BN33" s="45"/>
      <c r="BO33" s="46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8" t="s">
        <v>153</v>
      </c>
      <c r="DA33" s="39"/>
      <c r="DB33" s="40"/>
      <c r="DC33" s="38" t="s">
        <v>153</v>
      </c>
      <c r="DD33" s="39"/>
      <c r="DE33" s="40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44" t="s">
        <v>152</v>
      </c>
      <c r="DY33" s="45"/>
      <c r="DZ33" s="46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3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</row>
  </sheetData>
  <mergeCells count="209">
    <mergeCell ref="FE4:FG4"/>
    <mergeCell ref="N7:P7"/>
    <mergeCell ref="Q7:S7"/>
    <mergeCell ref="T7:V7"/>
    <mergeCell ref="EP4:ES6"/>
    <mergeCell ref="H4:J6"/>
    <mergeCell ref="CE5:CH5"/>
    <mergeCell ref="A4:A9"/>
    <mergeCell ref="B4:B9"/>
    <mergeCell ref="BG4:BI4"/>
    <mergeCell ref="BM4:BO4"/>
    <mergeCell ref="CQ4:CS4"/>
    <mergeCell ref="CZ4:DK4"/>
    <mergeCell ref="W8:Y8"/>
    <mergeCell ref="AI8:AK8"/>
    <mergeCell ref="AL8:AN8"/>
    <mergeCell ref="AO8:AQ8"/>
    <mergeCell ref="AR8:AT8"/>
    <mergeCell ref="H7:J7"/>
    <mergeCell ref="K7:M7"/>
    <mergeCell ref="H8:J8"/>
    <mergeCell ref="K8:M8"/>
    <mergeCell ref="W7:Y7"/>
    <mergeCell ref="B30:G30"/>
    <mergeCell ref="B31:G31"/>
    <mergeCell ref="B26:G26"/>
    <mergeCell ref="B27:G27"/>
    <mergeCell ref="B28:G28"/>
    <mergeCell ref="B29:G29"/>
    <mergeCell ref="B23:G23"/>
    <mergeCell ref="B24:G24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5:G25"/>
    <mergeCell ref="B20:G20"/>
    <mergeCell ref="B21:G21"/>
    <mergeCell ref="B22:G22"/>
    <mergeCell ref="EM7:EO7"/>
    <mergeCell ref="CZ7:DB7"/>
    <mergeCell ref="DF7:DH7"/>
    <mergeCell ref="DI7:DK7"/>
    <mergeCell ref="DL7:DN7"/>
    <mergeCell ref="DR7:DT7"/>
    <mergeCell ref="CH7:CJ7"/>
    <mergeCell ref="CK7:CM7"/>
    <mergeCell ref="CQ7:CS7"/>
    <mergeCell ref="CT7:CV7"/>
    <mergeCell ref="CW7:CY7"/>
    <mergeCell ref="DU7:DW7"/>
    <mergeCell ref="DX7:DZ7"/>
    <mergeCell ref="EA7:EC7"/>
    <mergeCell ref="ED7:EF7"/>
    <mergeCell ref="EG7:EI7"/>
    <mergeCell ref="EJ7:EL7"/>
    <mergeCell ref="Z8:AB8"/>
    <mergeCell ref="AC8:AE8"/>
    <mergeCell ref="AF8:AH8"/>
    <mergeCell ref="BA7:BC7"/>
    <mergeCell ref="BD7:BF7"/>
    <mergeCell ref="BG7:BI7"/>
    <mergeCell ref="BJ7:BL7"/>
    <mergeCell ref="BM7:BO7"/>
    <mergeCell ref="BP7:BR7"/>
    <mergeCell ref="BS7:BU7"/>
    <mergeCell ref="BY7:CA7"/>
    <mergeCell ref="Z7:AB7"/>
    <mergeCell ref="AC7:AE7"/>
    <mergeCell ref="AF7:AH7"/>
    <mergeCell ref="AI7:AK7"/>
    <mergeCell ref="CB7:CD7"/>
    <mergeCell ref="CE7:CG7"/>
    <mergeCell ref="AX7:AZ7"/>
    <mergeCell ref="BS8:BU8"/>
    <mergeCell ref="BY8:CA8"/>
    <mergeCell ref="CB8:CD8"/>
    <mergeCell ref="CE8:CG8"/>
    <mergeCell ref="CH8:CJ8"/>
    <mergeCell ref="W6:Y6"/>
    <mergeCell ref="Z6:AB6"/>
    <mergeCell ref="CK8:CM8"/>
    <mergeCell ref="CQ8:CS8"/>
    <mergeCell ref="AL7:AN7"/>
    <mergeCell ref="AO7:AQ7"/>
    <mergeCell ref="AR7:AT7"/>
    <mergeCell ref="AX8:AZ8"/>
    <mergeCell ref="BA8:BC8"/>
    <mergeCell ref="BD8:BF8"/>
    <mergeCell ref="BG8:BI8"/>
    <mergeCell ref="BJ8:BL8"/>
    <mergeCell ref="BM8:BO8"/>
    <mergeCell ref="BP8:BR8"/>
    <mergeCell ref="DX8:DZ8"/>
    <mergeCell ref="EA8:EC8"/>
    <mergeCell ref="ED8:EF8"/>
    <mergeCell ref="EG8:EI8"/>
    <mergeCell ref="EJ8:EL8"/>
    <mergeCell ref="EM8:EO8"/>
    <mergeCell ref="CT8:CV8"/>
    <mergeCell ref="CW8:CY8"/>
    <mergeCell ref="CZ8:DB8"/>
    <mergeCell ref="DF8:DH8"/>
    <mergeCell ref="DI8:DK8"/>
    <mergeCell ref="DL8:DN8"/>
    <mergeCell ref="DR8:DT8"/>
    <mergeCell ref="DU8:DW8"/>
    <mergeCell ref="CK5:CM5"/>
    <mergeCell ref="CZ5:DK5"/>
    <mergeCell ref="DF6:DH6"/>
    <mergeCell ref="CT4:CY6"/>
    <mergeCell ref="DX5:EC5"/>
    <mergeCell ref="EG5:EI5"/>
    <mergeCell ref="EM5:EO5"/>
    <mergeCell ref="DX6:DZ6"/>
    <mergeCell ref="EA6:EC6"/>
    <mergeCell ref="EG6:EI6"/>
    <mergeCell ref="CZ6:DB6"/>
    <mergeCell ref="DI6:DK6"/>
    <mergeCell ref="EV5:FA5"/>
    <mergeCell ref="EV4:FA4"/>
    <mergeCell ref="BY6:CA6"/>
    <mergeCell ref="CB6:CD6"/>
    <mergeCell ref="AI6:AK6"/>
    <mergeCell ref="AL6:AN6"/>
    <mergeCell ref="AO6:AQ6"/>
    <mergeCell ref="AR6:AT6"/>
    <mergeCell ref="AX6:BC6"/>
    <mergeCell ref="CQ5:CS5"/>
    <mergeCell ref="CQ6:CS6"/>
    <mergeCell ref="BM5:BO5"/>
    <mergeCell ref="BS6:BU6"/>
    <mergeCell ref="EM6:EO6"/>
    <mergeCell ref="DL4:DN6"/>
    <mergeCell ref="DR4:DW6"/>
    <mergeCell ref="ED4:EF6"/>
    <mergeCell ref="EJ4:EL6"/>
    <mergeCell ref="CE6:CG6"/>
    <mergeCell ref="CH6:CJ6"/>
    <mergeCell ref="CK6:CM6"/>
    <mergeCell ref="DX4:EC4"/>
    <mergeCell ref="EG4:EI4"/>
    <mergeCell ref="EM4:EO4"/>
    <mergeCell ref="H2:AB2"/>
    <mergeCell ref="Y1:AB1"/>
    <mergeCell ref="AI4:AU4"/>
    <mergeCell ref="AR5:AU5"/>
    <mergeCell ref="AX5:BA5"/>
    <mergeCell ref="AX4:BA4"/>
    <mergeCell ref="BS4:BV4"/>
    <mergeCell ref="BS5:BV5"/>
    <mergeCell ref="BY5:CB5"/>
    <mergeCell ref="BY4:CH4"/>
    <mergeCell ref="K5:M5"/>
    <mergeCell ref="Q5:S5"/>
    <mergeCell ref="N4:P6"/>
    <mergeCell ref="AC4:AH6"/>
    <mergeCell ref="BD4:BF6"/>
    <mergeCell ref="BJ4:BL6"/>
    <mergeCell ref="BP4:BR6"/>
    <mergeCell ref="Q6:S6"/>
    <mergeCell ref="T6:V6"/>
    <mergeCell ref="K4:M4"/>
    <mergeCell ref="BG6:BI6"/>
    <mergeCell ref="BM6:BO6"/>
    <mergeCell ref="Q4:AB4"/>
    <mergeCell ref="T5:AB5"/>
    <mergeCell ref="AI5:AQ5"/>
    <mergeCell ref="BG5:BI5"/>
    <mergeCell ref="K6:M6"/>
    <mergeCell ref="AL33:AN33"/>
    <mergeCell ref="AO33:AQ33"/>
    <mergeCell ref="AR33:AT33"/>
    <mergeCell ref="BM33:BO33"/>
    <mergeCell ref="Q33:S33"/>
    <mergeCell ref="Q8:S8"/>
    <mergeCell ref="T8:V8"/>
    <mergeCell ref="N8:P8"/>
    <mergeCell ref="W33:AB33"/>
    <mergeCell ref="FN5:FP8"/>
    <mergeCell ref="FK4:FP4"/>
    <mergeCell ref="CN4:CN6"/>
    <mergeCell ref="CZ33:DB33"/>
    <mergeCell ref="FB4:FD6"/>
    <mergeCell ref="FH4:FJ8"/>
    <mergeCell ref="FK5:FM8"/>
    <mergeCell ref="EV6:EX6"/>
    <mergeCell ref="EY6:FA6"/>
    <mergeCell ref="FE6:FG6"/>
    <mergeCell ref="FE7:FG7"/>
    <mergeCell ref="EV7:EX7"/>
    <mergeCell ref="EY7:FA7"/>
    <mergeCell ref="EY8:FA8"/>
    <mergeCell ref="FB8:FD8"/>
    <mergeCell ref="FE8:FG8"/>
    <mergeCell ref="FB7:FD7"/>
    <mergeCell ref="FE5:FG5"/>
    <mergeCell ref="EV8:EX8"/>
    <mergeCell ref="DC7:DE7"/>
    <mergeCell ref="DC8:DE8"/>
    <mergeCell ref="DC6:DE6"/>
    <mergeCell ref="DC33:DE33"/>
    <mergeCell ref="DX33:DZ33"/>
  </mergeCells>
  <pageMargins left="0" right="0" top="0.34" bottom="0" header="0" footer="0"/>
  <pageSetup paperSize="9" scale="67" firstPageNumber="2714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 на 2019 год</vt:lpstr>
      <vt:lpstr>'Субвенции на 2019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Фрей Валентина Александровна</cp:lastModifiedBy>
  <cp:lastPrinted>2018-03-14T12:10:11Z</cp:lastPrinted>
  <dcterms:created xsi:type="dcterms:W3CDTF">2017-10-18T05:02:45Z</dcterms:created>
  <dcterms:modified xsi:type="dcterms:W3CDTF">2018-03-14T12:10:27Z</dcterms:modified>
</cp:coreProperties>
</file>